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0 Turismo_OK\sito_1\"/>
    </mc:Choice>
  </mc:AlternateContent>
  <xr:revisionPtr revIDLastSave="0" documentId="13_ncr:40009_{36240DDD-C981-4CBA-B789-EBE950391FE9}" xr6:coauthVersionLast="47" xr6:coauthVersionMax="47" xr10:uidLastSave="{00000000-0000-0000-0000-000000000000}"/>
  <bookViews>
    <workbookView xWindow="-120" yWindow="-120" windowWidth="29040" windowHeight="15840" tabRatio="500" activeTab="2"/>
  </bookViews>
  <sheets>
    <sheet name="Intestazione" sheetId="1" r:id="rId1"/>
    <sheet name="TAV__10_1" sheetId="2" r:id="rId2"/>
    <sheet name="TAV__10_2" sheetId="3" r:id="rId3"/>
    <sheet name="TAV__10_3" sheetId="4" r:id="rId4"/>
    <sheet name="Tav_10_4_5" sheetId="5" r:id="rId5"/>
    <sheet name="Tav_10_6" sheetId="8" r:id="rId6"/>
    <sheet name="Tav__10_7" sheetId="6" r:id="rId7"/>
  </sheets>
  <definedNames>
    <definedName name="Area">"""['file:///A:/edit_prova.xls'#$''.$IV$65536]"""</definedName>
    <definedName name="_xlnm.Print_Area" localSheetId="0">Intestazione!$A$1:$I$39</definedName>
    <definedName name="_xlnm.Print_Area" localSheetId="1">TAV__10_1!$A$1:$F$69</definedName>
    <definedName name="_xlnm.Print_Area" localSheetId="2">TAV__10_2!$A$1:$D$63</definedName>
    <definedName name="_xlnm.Print_Area" localSheetId="3">TAV__10_3!$A$1:$D$62</definedName>
    <definedName name="_xlnm.Print_Area" localSheetId="6">Tav__10_7!$A$1:$G$39</definedName>
    <definedName name="_xlnm.Print_Area" localSheetId="4">Tav_10_4_5!$A$1:$J$61</definedName>
    <definedName name="_xlnm.Print_Area" localSheetId="5">Tav_10_6!$A$1:$G$35</definedName>
    <definedName name="Excel_BuiltIn_Database">"""['file:///C:/Documenti/Lavori/2006/Umbria/Elaborazioni/Tabelle%20Umbria.xls'#$''.$A$1:.$N$18]"""</definedName>
    <definedName name="Excel_BuiltIn_Print_Area" localSheetId="0">Intestazione!$A$1:$I$46</definedName>
    <definedName name="Excel_BuiltIn_Print_Area" localSheetId="1">TAV__10_1!$A$1:$G$64</definedName>
    <definedName name="Excel_BuiltIn_Print_Area" localSheetId="2">NA()</definedName>
    <definedName name="Excel_BuiltIn_Print_Area" localSheetId="3">TAV__10_3!#REF!</definedName>
    <definedName name="Excel_BuiltIn_Print_Area" localSheetId="6">Tav__10_7!$A$1:$G$40</definedName>
    <definedName name="Excel_BuiltIn_Print_Area" localSheetId="4">Tav_10_4_5!$A$1:$H$20</definedName>
    <definedName name="Excel_BuiltIn_Print_Area" localSheetId="5">Tav_10_6!$A$1:$I$15</definedName>
    <definedName name="Excel_BuiltIn_Recorder">"""['file:///C:/Users/Marco%20Mutinelli/Documents/Lavori/2008/Veneto/Rapporto%20finale/Tabelle%20Veneto%20cap1%20file%20di%20servizio.xls'#$''.$A$1:.$A$1048576]"""</definedName>
    <definedName name="HTML_CodePage">1252</definedName>
    <definedName name="HTML_Description">""""""""""""""</definedName>
    <definedName name="HTML_Email">""""""""""""""</definedName>
    <definedName name="HTML_Header">"""""""Tav19"""""""</definedName>
    <definedName name="HTML_LastUpdate">"""""""09/10/98"""""""</definedName>
    <definedName name="HTML_LineAfter">"""FALSE()"""</definedName>
    <definedName name="HTML_LineBefore">"""FALSE()"""</definedName>
    <definedName name="HTML_Name">"""""""lab. inf."""""""</definedName>
    <definedName name="HTML_OBDlg2">"""TRUE()"""</definedName>
    <definedName name="HTML_OBDlg4">"""TRUE()"""</definedName>
    <definedName name="HTML_OS">0</definedName>
    <definedName name="HTML_Title">"""""""SINT5_0"""""""</definedName>
    <definedName name="Nazionientrata">"""['file:///C:/Documenti/IDE_ICE/Param/Tabelle%20uscita.XLS'#$'Settori manifatturiero'.$A$4:.$AE$44]"""</definedName>
    <definedName name="Print_Area" localSheetId="0">#REF!</definedName>
    <definedName name="Print_Area" localSheetId="1">#REF!</definedName>
    <definedName name="Print_Area" localSheetId="2">#REF!</definedName>
    <definedName name="Print_Area" localSheetId="3">#REF!</definedName>
    <definedName name="Print_Area" localSheetId="6">#REF!</definedName>
    <definedName name="Print_Area" localSheetId="4">NA()</definedName>
    <definedName name="Print_Area" localSheetId="5">NA()</definedName>
    <definedName name="Spazi">"""['file:///C:/Users/Marco%20Mutinelli/Documents/Lavori/2008/Veneto/Rapporto%20finale/Tabelle%20Veneto%20cap1%20file%20di%20servizio.xls'#$''.$A$1]"""</definedName>
    <definedName name="temp">"""['file:///C:/Documents%20and%20Settings/Onida/Local%20Settings/Temporary%20Internet%20Files/Content.IE5/QZ09A54Z/Tabelle%20Mutinelli%20(servizio).xls'#$'Settori manifatturiero'.$A$4:.$C$44]"""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F60" i="4" l="1"/>
  <c r="F61" i="4"/>
  <c r="F59" i="4"/>
  <c r="F61" i="3"/>
  <c r="F62" i="3"/>
  <c r="F60" i="3"/>
  <c r="M15" i="5"/>
  <c r="M17" i="5"/>
  <c r="M18" i="5"/>
  <c r="M14" i="5"/>
  <c r="L15" i="5"/>
  <c r="L17" i="5"/>
  <c r="L18" i="5"/>
  <c r="L14" i="5"/>
  <c r="E3" i="6"/>
  <c r="F3" i="6"/>
  <c r="G3" i="6"/>
  <c r="B24" i="8"/>
  <c r="O16" i="8"/>
  <c r="P16" i="8"/>
  <c r="J23" i="6"/>
  <c r="F15" i="6"/>
  <c r="G15" i="6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5" i="3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" i="4"/>
  <c r="F27" i="8"/>
  <c r="B30" i="8"/>
  <c r="G34" i="8"/>
  <c r="C34" i="8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G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E15" i="6"/>
  <c r="F5" i="2"/>
  <c r="F6" i="2"/>
  <c r="F7" i="2"/>
  <c r="F8" i="2"/>
  <c r="F9" i="2"/>
  <c r="F10" i="2"/>
  <c r="F11" i="2"/>
  <c r="F12" i="2"/>
  <c r="F13" i="2"/>
  <c r="F15" i="2"/>
  <c r="F16" i="2"/>
  <c r="E17" i="2"/>
  <c r="F21" i="2"/>
  <c r="F25" i="2"/>
  <c r="F26" i="2"/>
  <c r="F27" i="2"/>
  <c r="F28" i="2"/>
  <c r="F29" i="2"/>
  <c r="F30" i="2"/>
  <c r="F31" i="2"/>
  <c r="F32" i="2"/>
  <c r="F33" i="2"/>
  <c r="F36" i="2"/>
  <c r="E37" i="2"/>
  <c r="F41" i="2"/>
  <c r="I23" i="6"/>
  <c r="E4" i="6"/>
  <c r="F4" i="6"/>
  <c r="G4" i="6"/>
  <c r="I24" i="6"/>
  <c r="J24" i="6"/>
  <c r="E5" i="6"/>
  <c r="F5" i="6"/>
  <c r="G5" i="6"/>
  <c r="I25" i="6"/>
  <c r="J25" i="6"/>
  <c r="E6" i="6"/>
  <c r="F6" i="6"/>
  <c r="G6" i="6"/>
  <c r="I26" i="6"/>
  <c r="J26" i="6"/>
  <c r="E7" i="6"/>
  <c r="F7" i="6"/>
  <c r="G7" i="6"/>
  <c r="I27" i="6"/>
  <c r="J27" i="6"/>
  <c r="E8" i="6"/>
  <c r="F8" i="6"/>
  <c r="G8" i="6"/>
  <c r="I28" i="6"/>
  <c r="J28" i="6"/>
  <c r="E9" i="6"/>
  <c r="F9" i="6"/>
  <c r="G9" i="6"/>
  <c r="I29" i="6"/>
  <c r="J29" i="6"/>
  <c r="E10" i="6"/>
  <c r="F10" i="6"/>
  <c r="G10" i="6"/>
  <c r="I30" i="6"/>
  <c r="J30" i="6"/>
  <c r="E11" i="6"/>
  <c r="F11" i="6"/>
  <c r="G11" i="6"/>
  <c r="I31" i="6"/>
  <c r="J31" i="6"/>
  <c r="E12" i="6"/>
  <c r="F12" i="6"/>
  <c r="G12" i="6"/>
  <c r="I32" i="6"/>
  <c r="J32" i="6"/>
  <c r="E13" i="6"/>
  <c r="F13" i="6"/>
  <c r="G13" i="6"/>
  <c r="I33" i="6"/>
  <c r="J33" i="6"/>
  <c r="E14" i="6"/>
  <c r="F14" i="6"/>
  <c r="G14" i="6"/>
  <c r="I34" i="6"/>
  <c r="J34" i="6"/>
</calcChain>
</file>

<file path=xl/sharedStrings.xml><?xml version="1.0" encoding="utf-8"?>
<sst xmlns="http://purl.oclc.org/ooxml/spreadsheetml/main" count="327" uniqueCount="145">
  <si>
    <t>Capitolo 10</t>
  </si>
  <si>
    <t>TURISMO</t>
  </si>
  <si>
    <t>TAV. 10.1 - ESERCIZI ALBERGHIERI: CONSISTENZA A FINE PERIODO</t>
  </si>
  <si>
    <t>ANNI</t>
  </si>
  <si>
    <t>*****</t>
  </si>
  <si>
    <t>****</t>
  </si>
  <si>
    <t>** / *</t>
  </si>
  <si>
    <t>TOTALE</t>
  </si>
  <si>
    <t>ESERCIZI</t>
  </si>
  <si>
    <t>LETTI</t>
  </si>
  <si>
    <t>12 636</t>
  </si>
  <si>
    <t>Fonte: ISTAT</t>
  </si>
  <si>
    <t>TAV 10.2 - MOVIMENTO TURISTICO REGISTRATO IN PROVINCIA DI VICENZA - ARRIVI</t>
  </si>
  <si>
    <t>NAZIONALITA'</t>
  </si>
  <si>
    <t>Austria</t>
  </si>
  <si>
    <t>Belgio</t>
  </si>
  <si>
    <t>Croazia</t>
  </si>
  <si>
    <t>Danimarca</t>
  </si>
  <si>
    <t>Finlandia</t>
  </si>
  <si>
    <t>Francia</t>
  </si>
  <si>
    <t>Germania</t>
  </si>
  <si>
    <t>Grecia</t>
  </si>
  <si>
    <t>Irlanda</t>
  </si>
  <si>
    <t>Islanda</t>
  </si>
  <si>
    <t>Lussemburgo</t>
  </si>
  <si>
    <t>Norvegia</t>
  </si>
  <si>
    <t>Paesi bassi</t>
  </si>
  <si>
    <t>Polonia</t>
  </si>
  <si>
    <t>Portogallo</t>
  </si>
  <si>
    <t>Regno Unito</t>
  </si>
  <si>
    <t>Rep. Ceca</t>
  </si>
  <si>
    <t>Russia</t>
  </si>
  <si>
    <t>Slovacchia</t>
  </si>
  <si>
    <t>Slovenia</t>
  </si>
  <si>
    <t>Spagna</t>
  </si>
  <si>
    <t>Svezia</t>
  </si>
  <si>
    <t>Svizzera-Liecht.</t>
  </si>
  <si>
    <t>Turchia</t>
  </si>
  <si>
    <t>Ungheria</t>
  </si>
  <si>
    <t>Bulgaria</t>
  </si>
  <si>
    <t>Romania</t>
  </si>
  <si>
    <t>Estonia</t>
  </si>
  <si>
    <t>Cipro</t>
  </si>
  <si>
    <t>Lituania</t>
  </si>
  <si>
    <t>Lettonia</t>
  </si>
  <si>
    <t>Malta</t>
  </si>
  <si>
    <t>Ucraina</t>
  </si>
  <si>
    <t>Altri paesi europei</t>
  </si>
  <si>
    <t>Canada</t>
  </si>
  <si>
    <t>U.S.A.</t>
  </si>
  <si>
    <t>Messico</t>
  </si>
  <si>
    <t>Venezuela</t>
  </si>
  <si>
    <t>Brasile</t>
  </si>
  <si>
    <t>Argentina</t>
  </si>
  <si>
    <t>Altri America</t>
  </si>
  <si>
    <t>Cina</t>
  </si>
  <si>
    <t>Giappone</t>
  </si>
  <si>
    <t>Corea del Sud</t>
  </si>
  <si>
    <t>India</t>
  </si>
  <si>
    <t>Altri paesi asiatici</t>
  </si>
  <si>
    <t>Israele</t>
  </si>
  <si>
    <t>Altri  Asia Occidentale</t>
  </si>
  <si>
    <t>Egitto</t>
  </si>
  <si>
    <t>Altri Paesi Africa Mediterranea</t>
  </si>
  <si>
    <t>Sud Africa</t>
  </si>
  <si>
    <t>Altri Africa</t>
  </si>
  <si>
    <t>Australia</t>
  </si>
  <si>
    <t>Nuova Zelanda</t>
  </si>
  <si>
    <t>Altri extra-europei</t>
  </si>
  <si>
    <t>Totale stati esteri</t>
  </si>
  <si>
    <t>Totale Italia</t>
  </si>
  <si>
    <t>Italia + stati esteri</t>
  </si>
  <si>
    <t>Fonte: Regione Veneto</t>
  </si>
  <si>
    <t>TAV 10.3 - MOVIMENTO TURISTICO REGISTRATO IN PROVINCIA DI VICENZA - PRESENZE</t>
  </si>
  <si>
    <t>Altri Paesi Asia Occidentale</t>
  </si>
  <si>
    <t>VICENZA</t>
  </si>
  <si>
    <t>esercizi</t>
  </si>
  <si>
    <t>letti</t>
  </si>
  <si>
    <t>ASIAGO</t>
  </si>
  <si>
    <t>arrivi</t>
  </si>
  <si>
    <t>presenze</t>
  </si>
  <si>
    <t>Tipo di esercizio</t>
  </si>
  <si>
    <t>ARRIVI</t>
  </si>
  <si>
    <t>PRESENZE</t>
  </si>
  <si>
    <t>Italiani</t>
  </si>
  <si>
    <t>Stranieri</t>
  </si>
  <si>
    <t>Arrivi</t>
  </si>
  <si>
    <t>Presenze</t>
  </si>
  <si>
    <t>Alberghi 5 e 4 stelle</t>
  </si>
  <si>
    <t>Alberghi 3 stelle e res.</t>
  </si>
  <si>
    <t>ANNO</t>
  </si>
  <si>
    <t>Alberghi 2 e 1 stella</t>
  </si>
  <si>
    <t>TOTALE ALBERGHIERI</t>
  </si>
  <si>
    <t>Campeggi e villaggi turistici</t>
  </si>
  <si>
    <t>*</t>
  </si>
  <si>
    <t>Agriturismi</t>
  </si>
  <si>
    <t>Alloggi privati</t>
  </si>
  <si>
    <t>Altri esercizi</t>
  </si>
  <si>
    <t>Fonte: Elaborazione Regione Veneto - Sezione sistema statistico regionale su dati Istat-Regione Veneto 2022</t>
  </si>
  <si>
    <t>Mese</t>
  </si>
  <si>
    <t>Asiago</t>
  </si>
  <si>
    <t>Vicenza</t>
  </si>
  <si>
    <t>Totale Provincia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</si>
  <si>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</si>
  <si>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</si>
  <si>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</si>
  <si>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</si>
  <si>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</si>
  <si>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</si>
  <si>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</si>
  <si>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</si>
  <si>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</si>
  <si>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</si>
  <si>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</si>
  <si>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</si>
  <si>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Fonte: Elaborazione Regione Veneto - Sezione sistema statistico regionale su dati Istat-Regione Veneto</t>
  </si>
  <si>
    <r>
      <t xml:space="preserve">*** / </t>
    </r>
    <r>
      <rPr>
        <b/>
        <sz val="8"/>
        <color indexed="8"/>
        <rFont val="Arial"/>
        <family val="2"/>
      </rPr>
      <t>residenze tur.</t>
    </r>
  </si>
  <si>
    <r>
      <rPr>
        <b/>
        <sz val="9"/>
        <color indexed="8"/>
        <rFont val="Arial"/>
        <family val="2"/>
      </rPr>
      <t>TOTALE ALBERGHIERI</t>
    </r>
  </si>
  <si>
    <r>
      <rPr>
        <b/>
        <sz val="9"/>
        <color indexed="8"/>
        <rFont val="Arial"/>
        <family val="2"/>
      </rPr>
      <t>TOTALE COMPLEMENTARI</t>
    </r>
  </si>
  <si>
    <r>
      <rPr>
        <b/>
        <sz val="9"/>
        <color indexed="8"/>
        <rFont val="Arial"/>
        <family val="2"/>
      </rPr>
      <t>TOTALE</t>
    </r>
  </si>
  <si>
    <t>Elaborazione per PROVINCIA [ Vicenza ]</t>
  </si>
  <si>
    <r>
      <rPr>
        <i/>
        <sz val="8"/>
        <color indexed="30"/>
        <rFont val="Verdana"/>
        <family val="2"/>
      </rPr>
      <t>Movimento turistico per tipo di esercizio.   </t>
    </r>
    <r>
      <rPr>
        <sz val="11"/>
        <color indexed="8"/>
        <rFont val="Calibri"/>
        <family val="2"/>
      </rPr>
      <t xml:space="preserve"> </t>
    </r>
    <r>
      <rPr>
        <b/>
        <i/>
        <sz val="8"/>
        <color indexed="30"/>
        <rFont val="Verdana"/>
        <family val="2"/>
      </rPr>
      <t>Anno 2022</t>
    </r>
  </si>
  <si>
    <t/>
  </si>
  <si>
    <r>
      <rPr>
        <b/>
        <sz val="10"/>
        <color indexed="63"/>
        <rFont val="Verdana"/>
        <family val="2"/>
      </rPr>
      <t>TOTALE ALBERGHIERI</t>
    </r>
  </si>
  <si>
    <r>
      <rPr>
        <b/>
        <sz val="10"/>
        <color indexed="63"/>
        <rFont val="Verdana"/>
        <family val="2"/>
      </rPr>
      <t>TOTALE COMPLEMENTARI</t>
    </r>
  </si>
  <si>
    <r>
      <rPr>
        <b/>
        <sz val="10"/>
        <color indexed="63"/>
        <rFont val="Verdana"/>
        <family val="2"/>
      </rPr>
      <t>TOTALE</t>
    </r>
  </si>
  <si>
    <t>Fonte: Elaborazione Camera di Commercio di Vicenza su dati Regione Veneto</t>
  </si>
  <si>
    <t>Vicenza comune</t>
  </si>
  <si>
    <t>TAV. 10.5 -  MOVIMENTO TURISTICO NEL CAPOLUOGO E NEL COMUNE DI ASIAGO - ARRIVI E PRESENZE - SITUAZIONE A FINE ANNO</t>
  </si>
  <si>
    <t>TAV. 10.4 - CONSISTENZA DEGLI ESERCIZI ALBERGHIERI E POSTI LETTO NEL CAPOLUOGO E NEL COMUNE DI ASIAGO - ESERCIZI E NUMERO LETTI - SITUAZIONE A FINE ANNO</t>
  </si>
  <si>
    <r>
      <rPr>
        <i/>
        <sz val="8"/>
        <color indexed="30"/>
        <rFont val="Verdana"/>
        <family val="2"/>
      </rPr>
      <t>Movimento turistico per tipo di esercizio.   </t>
    </r>
    <r>
      <rPr>
        <sz val="11"/>
        <color indexed="8"/>
        <rFont val="Calibri"/>
        <family val="2"/>
      </rPr>
      <t xml:space="preserve"> </t>
    </r>
    <r>
      <rPr>
        <b/>
        <i/>
        <sz val="8"/>
        <color indexed="30"/>
        <rFont val="Verdana"/>
        <family val="2"/>
      </rPr>
      <t>Anno 2019</t>
    </r>
  </si>
  <si>
    <r>
      <rPr>
        <b/>
        <sz val="10"/>
        <color indexed="63"/>
        <rFont val="Verdana"/>
        <family val="2"/>
      </rPr>
      <t>TOTALE ALBERGHIERI</t>
    </r>
  </si>
  <si>
    <r>
      <rPr>
        <b/>
        <sz val="10"/>
        <color indexed="63"/>
        <rFont val="Verdana"/>
        <family val="2"/>
      </rPr>
      <t>TOTALE COMPLEMENTARI</t>
    </r>
  </si>
  <si>
    <r>
      <rPr>
        <b/>
        <sz val="10"/>
        <color indexed="63"/>
        <rFont val="Verdana"/>
        <family val="2"/>
      </rPr>
      <t>TOTALE</t>
    </r>
  </si>
  <si>
    <t>Relazione sullo stato dell'economia vicentina nel 2024</t>
  </si>
  <si>
    <t xml:space="preserve"> Var. % 24/23</t>
  </si>
  <si>
    <t>TAV. 10.6.a – MOVIMENTO TURISTICO ANNUALE PER TIPO DI STRUTTURA – ANNO 2024</t>
  </si>
  <si>
    <t>TAV. 10.6.b  - MOVIMENTO TURISTICO ANNUALE PER TIPO DI STRUTTURA – VAR% 24/23</t>
  </si>
  <si>
    <t xml:space="preserve"> TAV. 10.7 – PRESENZE PER MESE - ANNO 2024</t>
  </si>
  <si>
    <t>Asiago      Var % 24/23</t>
  </si>
  <si>
    <t>Vicenza Var % 24/23</t>
  </si>
  <si>
    <t>Totale provincia    Var % 24/23</t>
  </si>
  <si>
    <t>var% 23/24</t>
  </si>
  <si>
    <t>var% 24/19</t>
  </si>
  <si>
    <t>ISTAT &gt; servizi &gt; turismo&gt;Capacità degli esercizi ricettivi per tipo di esercizio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</si>
</sst>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6" formatCode="#,##0.00\ ;#,##0.00\ ;\-#\ ;@\ "/>
    <numFmt numFmtId="167" formatCode="#,##0;&quot;- &quot;#,##0;&quot;  - &quot;"/>
    <numFmt numFmtId="168" formatCode="#,##0.0\ "/>
    <numFmt numFmtId="169" formatCode="#,##0.00\ "/>
    <numFmt numFmtId="170" formatCode="0\ "/>
    <numFmt numFmtId="171" formatCode="0\ ;0\ ;&quot;- &quot;;@\ "/>
    <numFmt numFmtId="172" formatCode="0.0%"/>
    <numFmt numFmtId="176" formatCode="0.000000000000"/>
    <numFmt numFmtId="177" formatCode="#,##0;#,##0.00"/>
  </numFmts>
  <fonts count="52">
    <font>
      <sz val="11"/>
      <color indexed="8"/>
      <name val="Calibri"/>
      <family val="2"/>
    </font>
    <font>
      <sz val="10"/>
      <name val="Arial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8"/>
      <name val="Arial1"/>
    </font>
    <font>
      <i/>
      <sz val="10"/>
      <color indexed="23"/>
      <name val="Arial"/>
      <family val="2"/>
    </font>
    <font>
      <sz val="11"/>
      <color indexed="8"/>
      <name val="Arial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i/>
      <sz val="10"/>
      <color indexed="8"/>
      <name val="Tahoma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i/>
      <sz val="8"/>
      <color indexed="30"/>
      <name val="Verdana"/>
      <family val="2"/>
    </font>
    <font>
      <b/>
      <i/>
      <sz val="8"/>
      <color indexed="30"/>
      <name val="Verdana"/>
      <family val="2"/>
    </font>
    <font>
      <b/>
      <sz val="10"/>
      <color indexed="63"/>
      <name val="Verdana"/>
      <family val="2"/>
    </font>
    <font>
      <sz val="8"/>
      <name val="Arial"/>
      <family val="2"/>
    </font>
    <font>
      <i/>
      <sz val="8"/>
      <color indexed="30"/>
      <name val="Verdana"/>
      <family val="2"/>
    </font>
    <font>
      <b/>
      <i/>
      <sz val="8"/>
      <color indexed="30"/>
      <name val="Verdana"/>
      <family val="2"/>
    </font>
    <font>
      <b/>
      <sz val="10"/>
      <color indexed="63"/>
      <name val="Verdana"/>
      <family val="2"/>
    </font>
    <font>
      <b/>
      <sz val="14"/>
      <color indexed="8"/>
      <name val="Source Sans Pro Light"/>
      <family val="2"/>
    </font>
    <font>
      <sz val="10"/>
      <color indexed="8"/>
      <name val="Source Sans Pro Light"/>
      <family val="2"/>
    </font>
    <font>
      <b/>
      <sz val="20"/>
      <color indexed="8"/>
      <name val="Source Sans Pro Light"/>
      <family val="2"/>
    </font>
    <font>
      <sz val="20"/>
      <color indexed="8"/>
      <name val="Source Sans Pro Light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17459A"/>
      <name val="Calibri"/>
      <family val="2"/>
    </font>
    <font>
      <i/>
      <sz val="8"/>
      <color rgb="FF17459A"/>
      <name val="Century Schoolbook"/>
      <family val="1"/>
    </font>
    <font>
      <b/>
      <sz val="8"/>
      <color rgb="FF333333"/>
      <name val="Century Schoolbook"/>
      <family val="1"/>
    </font>
    <font>
      <sz val="10"/>
      <color rgb="FF333333"/>
      <name val="Century Schoolbook"/>
      <family val="1"/>
    </font>
    <font>
      <b/>
      <sz val="9"/>
      <color theme="1"/>
      <name val="Arial"/>
      <family val="2"/>
    </font>
    <font>
      <b/>
      <sz val="10"/>
      <color rgb="FF00B05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8"/>
      <color rgb="FF17459A"/>
      <name val="Verdan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1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DFDE0"/>
      </patternFill>
    </fill>
  </fills>
  <borders count="16">
    <border>
      <start/>
      <end/>
      <top/>
      <bottom/>
      <diagonal/>
    </border>
    <border>
      <start/>
      <end/>
      <top/>
      <bottom style="hair">
        <color indexed="21"/>
      </bottom>
      <diagonal/>
    </border>
    <border>
      <start style="hair">
        <color indexed="21"/>
      </start>
      <end style="hair">
        <color indexed="21"/>
      </end>
      <top style="hair">
        <color indexed="21"/>
      </top>
      <bottom style="hair">
        <color indexed="21"/>
      </bottom>
      <diagonal/>
    </border>
    <border>
      <start/>
      <end/>
      <top/>
      <bottom style="hair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 style="hair">
        <color indexed="8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2" fillId="0" borderId="0" applyBorder="0" applyProtection="0"/>
    <xf numFmtId="0" fontId="3" fillId="2" borderId="0" applyBorder="0" applyProtection="0"/>
    <xf numFmtId="0" fontId="4" fillId="3" borderId="0" applyBorder="0" applyProtection="0"/>
    <xf numFmtId="0" fontId="4" fillId="4" borderId="0" applyBorder="0" applyProtection="0"/>
    <xf numFmtId="0" fontId="5" fillId="5" borderId="0" applyBorder="0" applyProtection="0"/>
    <xf numFmtId="0" fontId="5" fillId="0" borderId="0" applyBorder="0" applyProtection="0"/>
    <xf numFmtId="0" fontId="6" fillId="6" borderId="0" applyBorder="0" applyProtection="0"/>
    <xf numFmtId="166" fontId="7" fillId="0" borderId="0" applyBorder="0" applyProtection="0"/>
    <xf numFmtId="166" fontId="7" fillId="0" borderId="0" applyBorder="0" applyProtection="0"/>
    <xf numFmtId="171" fontId="7" fillId="0" borderId="0" applyBorder="0" applyProtection="0"/>
    <xf numFmtId="9" fontId="7" fillId="0" borderId="0" applyBorder="0" applyProtection="0"/>
    <xf numFmtId="0" fontId="8" fillId="7" borderId="0" applyBorder="0" applyProtection="0"/>
    <xf numFmtId="0" fontId="2" fillId="8" borderId="0" applyBorder="0" applyProtection="0"/>
    <xf numFmtId="0" fontId="9" fillId="0" borderId="0" applyBorder="0" applyProtection="0"/>
    <xf numFmtId="0" fontId="22" fillId="0" borderId="0"/>
    <xf numFmtId="0" fontId="9" fillId="0" borderId="0" applyBorder="0" applyProtection="0"/>
    <xf numFmtId="0" fontId="9" fillId="0" borderId="0" applyBorder="0" applyProtection="0"/>
    <xf numFmtId="0" fontId="10" fillId="0" borderId="0" applyBorder="0" applyProtection="0"/>
    <xf numFmtId="167" fontId="7" fillId="0" borderId="0" applyBorder="0" applyProtection="0"/>
    <xf numFmtId="9" fontId="1" fillId="0" borderId="0" applyFill="0" applyBorder="0" applyAlignment="0" applyProtection="0"/>
    <xf numFmtId="9" fontId="7" fillId="0" borderId="0" applyBorder="0" applyProtection="0"/>
    <xf numFmtId="0" fontId="11" fillId="0" borderId="0" applyBorder="0" applyProtection="0"/>
    <xf numFmtId="168" fontId="12" fillId="0" borderId="1" applyProtection="0">
      <alignment horizontal="right" vertical="center"/>
    </xf>
    <xf numFmtId="169" fontId="12" fillId="0" borderId="1" applyProtection="0">
      <alignment horizontal="right" vertical="center"/>
    </xf>
    <xf numFmtId="49" fontId="12" fillId="0" borderId="1" applyProtection="0">
      <alignment vertical="center" wrapText="1"/>
    </xf>
    <xf numFmtId="0" fontId="13" fillId="0" borderId="0" applyBorder="0" applyProtection="0">
      <alignment horizontal="left" vertical="center"/>
    </xf>
    <xf numFmtId="170" fontId="12" fillId="0" borderId="1" applyProtection="0">
      <alignment horizontal="right" vertical="center"/>
    </xf>
    <xf numFmtId="49" fontId="14" fillId="5" borderId="2" applyProtection="0">
      <alignment horizontal="center" vertical="center" wrapText="1"/>
    </xf>
    <xf numFmtId="49" fontId="14" fillId="7" borderId="2" applyProtection="0">
      <alignment horizontal="center" vertical="center" wrapText="1"/>
    </xf>
    <xf numFmtId="49" fontId="15" fillId="0" borderId="0" applyBorder="0" applyProtection="0">
      <alignment horizontal="left" vertical="center"/>
    </xf>
    <xf numFmtId="0" fontId="11" fillId="0" borderId="0" applyBorder="0" applyProtection="0"/>
    <xf numFmtId="171" fontId="7" fillId="0" borderId="0" applyBorder="0" applyProtection="0"/>
  </cellStyleXfs>
  <cellXfs count="211">
    <xf numFmtId="0" fontId="0" fillId="0" borderId="0" xfId="0"/>
    <xf numFmtId="0" fontId="9" fillId="0" borderId="0" xfId="17" applyNumberFormat="1" applyFont="1" applyFill="1" applyBorder="1" applyAlignment="1" applyProtection="1"/>
    <xf numFmtId="0" fontId="0" fillId="0" borderId="0" xfId="0" applyNumberFormat="1"/>
    <xf numFmtId="0" fontId="9" fillId="0" borderId="3" xfId="17" applyNumberFormat="1" applyFont="1" applyFill="1" applyBorder="1" applyAlignment="1" applyProtection="1"/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/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4" xfId="9" applyNumberFormat="1" applyFont="1" applyFill="1" applyBorder="1" applyAlignment="1" applyProtection="1">
      <alignment horizontal="center" vertical="center"/>
    </xf>
    <xf numFmtId="172" fontId="5" fillId="0" borderId="0" xfId="0" applyNumberFormat="1" applyFont="1"/>
    <xf numFmtId="3" fontId="7" fillId="0" borderId="4" xfId="10" applyNumberFormat="1" applyFont="1" applyFill="1" applyBorder="1" applyAlignment="1" applyProtection="1">
      <alignment horizontal="center" vertical="center"/>
    </xf>
    <xf numFmtId="172" fontId="7" fillId="0" borderId="0" xfId="0" applyNumberFormat="1" applyFont="1"/>
    <xf numFmtId="1" fontId="7" fillId="0" borderId="0" xfId="0" applyNumberFormat="1" applyFont="1"/>
    <xf numFmtId="0" fontId="5" fillId="0" borderId="0" xfId="0" applyNumberFormat="1" applyFont="1"/>
    <xf numFmtId="1" fontId="7" fillId="0" borderId="4" xfId="1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37" fontId="19" fillId="0" borderId="0" xfId="0" applyNumberFormat="1" applyFont="1" applyBorder="1" applyAlignment="1">
      <alignment horizontal="center"/>
    </xf>
    <xf numFmtId="172" fontId="1" fillId="0" borderId="0" xfId="20" applyNumberFormat="1" applyFill="1" applyBorder="1" applyAlignment="1" applyProtection="1">
      <alignment horizontal="left" vertical="center" wrapText="1"/>
    </xf>
    <xf numFmtId="172" fontId="7" fillId="0" borderId="0" xfId="0" applyNumberFormat="1" applyFont="1" applyAlignment="1">
      <alignment horizontal="left" vertical="center" wrapText="1"/>
    </xf>
    <xf numFmtId="0" fontId="19" fillId="0" borderId="0" xfId="0" applyNumberFormat="1" applyFont="1" applyFill="1"/>
    <xf numFmtId="0" fontId="19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72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172" fontId="21" fillId="0" borderId="0" xfId="1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/>
    <xf numFmtId="0" fontId="21" fillId="0" borderId="0" xfId="0" applyNumberFormat="1" applyFont="1" applyAlignment="1">
      <alignment horizontal="left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2" fontId="21" fillId="9" borderId="4" xfId="0" applyNumberFormat="1" applyFont="1" applyFill="1" applyBorder="1" applyAlignment="1">
      <alignment horizontal="right" vertical="center"/>
    </xf>
    <xf numFmtId="0" fontId="21" fillId="0" borderId="0" xfId="0" applyNumberFormat="1" applyFont="1" applyFill="1"/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172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2" fontId="7" fillId="0" borderId="0" xfId="0" applyNumberFormat="1" applyFont="1" applyBorder="1" applyAlignment="1">
      <alignment vertical="center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2" fontId="7" fillId="0" borderId="5" xfId="0" applyNumberFormat="1" applyFont="1" applyFill="1" applyBorder="1" applyAlignment="1">
      <alignment horizontal="right" vertical="center" wrapText="1"/>
    </xf>
    <xf numFmtId="172" fontId="5" fillId="0" borderId="5" xfId="0" applyNumberFormat="1" applyFont="1" applyFill="1" applyBorder="1" applyAlignment="1">
      <alignment horizontal="right" vertical="center" wrapText="1"/>
    </xf>
    <xf numFmtId="1" fontId="18" fillId="9" borderId="5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3" fontId="7" fillId="9" borderId="5" xfId="0" applyNumberFormat="1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9" fillId="11" borderId="5" xfId="0" applyFont="1" applyFill="1" applyBorder="1" applyAlignment="1">
      <alignment horizontal="left" vertical="center"/>
    </xf>
    <xf numFmtId="177" fontId="39" fillId="11" borderId="5" xfId="0" applyNumberFormat="1" applyFont="1" applyFill="1" applyBorder="1" applyAlignment="1">
      <alignment horizontal="right" vertical="center"/>
    </xf>
    <xf numFmtId="0" fontId="39" fillId="11" borderId="5" xfId="0" applyFont="1" applyFill="1" applyBorder="1" applyAlignment="1">
      <alignment horizontal="right" vertical="center"/>
    </xf>
    <xf numFmtId="0" fontId="19" fillId="0" borderId="4" xfId="0" applyNumberFormat="1" applyFont="1" applyFill="1" applyBorder="1" applyAlignment="1">
      <alignment horizontal="left" vertical="center" wrapText="1"/>
    </xf>
    <xf numFmtId="172" fontId="19" fillId="9" borderId="4" xfId="0" applyNumberFormat="1" applyFont="1" applyFill="1" applyBorder="1" applyAlignment="1">
      <alignment horizontal="right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172" fontId="25" fillId="9" borderId="4" xfId="0" applyNumberFormat="1" applyFont="1" applyFill="1" applyBorder="1" applyAlignment="1">
      <alignment horizontal="right" vertical="center"/>
    </xf>
    <xf numFmtId="0" fontId="19" fillId="0" borderId="4" xfId="15" applyFont="1" applyBorder="1" applyAlignment="1">
      <alignment horizontal="left" vertical="center" wrapText="1"/>
    </xf>
    <xf numFmtId="172" fontId="20" fillId="9" borderId="4" xfId="0" applyNumberFormat="1" applyFont="1" applyFill="1" applyBorder="1" applyAlignment="1">
      <alignment horizontal="right" vertical="center"/>
    </xf>
    <xf numFmtId="0" fontId="20" fillId="9" borderId="4" xfId="0" applyNumberFormat="1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/>
    </xf>
    <xf numFmtId="0" fontId="40" fillId="0" borderId="0" xfId="0" applyFont="1"/>
    <xf numFmtId="0" fontId="0" fillId="0" borderId="0" xfId="0" applyAlignment="1">
      <alignment wrapText="1"/>
    </xf>
    <xf numFmtId="0" fontId="41" fillId="0" borderId="0" xfId="0" applyFont="1"/>
    <xf numFmtId="0" fontId="42" fillId="12" borderId="5" xfId="0" applyFont="1" applyFill="1" applyBorder="1" applyAlignment="1">
      <alignment horizontal="center" vertical="center"/>
    </xf>
    <xf numFmtId="0" fontId="43" fillId="11" borderId="5" xfId="0" applyFont="1" applyFill="1" applyBorder="1" applyAlignment="1">
      <alignment horizontal="left" vertical="center"/>
    </xf>
    <xf numFmtId="0" fontId="39" fillId="0" borderId="5" xfId="0" applyNumberFormat="1" applyFont="1" applyFill="1" applyBorder="1" applyAlignment="1">
      <alignment horizontal="left" vertical="center" wrapText="1"/>
    </xf>
    <xf numFmtId="172" fontId="44" fillId="9" borderId="5" xfId="10" applyNumberFormat="1" applyFont="1" applyFill="1" applyBorder="1" applyAlignment="1" applyProtection="1">
      <alignment horizontal="right" vertical="center" wrapText="1"/>
    </xf>
    <xf numFmtId="0" fontId="39" fillId="0" borderId="5" xfId="0" applyNumberFormat="1" applyFont="1" applyBorder="1" applyAlignment="1">
      <alignment horizontal="left" vertical="center" wrapText="1"/>
    </xf>
    <xf numFmtId="0" fontId="44" fillId="0" borderId="5" xfId="0" applyNumberFormat="1" applyFont="1" applyBorder="1" applyAlignment="1">
      <alignment horizontal="left" vertical="center" wrapText="1"/>
    </xf>
    <xf numFmtId="177" fontId="44" fillId="11" borderId="5" xfId="0" applyNumberFormat="1" applyFont="1" applyFill="1" applyBorder="1" applyAlignment="1">
      <alignment horizontal="right" vertical="center"/>
    </xf>
    <xf numFmtId="0" fontId="44" fillId="0" borderId="6" xfId="0" applyNumberFormat="1" applyFont="1" applyBorder="1" applyAlignment="1">
      <alignment horizontal="left" vertical="center" wrapText="1"/>
    </xf>
    <xf numFmtId="177" fontId="44" fillId="11" borderId="6" xfId="0" applyNumberFormat="1" applyFont="1" applyFill="1" applyBorder="1" applyAlignment="1">
      <alignment horizontal="right" vertical="center"/>
    </xf>
    <xf numFmtId="0" fontId="39" fillId="0" borderId="7" xfId="0" applyNumberFormat="1" applyFont="1" applyBorder="1" applyAlignment="1">
      <alignment horizontal="left" vertical="center" wrapText="1"/>
    </xf>
    <xf numFmtId="0" fontId="39" fillId="0" borderId="0" xfId="0" applyNumberFormat="1" applyFont="1" applyAlignment="1">
      <alignment horizontal="left" vertical="center" wrapText="1"/>
    </xf>
    <xf numFmtId="37" fontId="44" fillId="0" borderId="0" xfId="0" applyNumberFormat="1" applyFont="1" applyBorder="1"/>
    <xf numFmtId="172" fontId="39" fillId="0" borderId="0" xfId="20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horizontal="left" vertical="center" wrapText="1"/>
    </xf>
    <xf numFmtId="3" fontId="44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45" fillId="1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172" fontId="29" fillId="0" borderId="0" xfId="20" applyNumberFormat="1" applyFont="1" applyFill="1" applyBorder="1" applyAlignment="1" applyProtection="1">
      <alignment horizontal="center" vertical="center" wrapText="1"/>
    </xf>
    <xf numFmtId="172" fontId="21" fillId="0" borderId="0" xfId="0" applyNumberFormat="1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72" fontId="21" fillId="0" borderId="0" xfId="0" applyNumberFormat="1" applyFont="1" applyFill="1" applyAlignment="1">
      <alignment horizontal="center" vertical="center" wrapText="1"/>
    </xf>
    <xf numFmtId="0" fontId="18" fillId="9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3" fontId="18" fillId="9" borderId="5" xfId="0" applyNumberFormat="1" applyFont="1" applyFill="1" applyBorder="1" applyAlignment="1">
      <alignment vertical="center" wrapText="1"/>
    </xf>
    <xf numFmtId="3" fontId="21" fillId="9" borderId="5" xfId="0" applyNumberFormat="1" applyFont="1" applyFill="1" applyBorder="1" applyAlignment="1">
      <alignment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177" fontId="46" fillId="0" borderId="5" xfId="0" applyNumberFormat="1" applyFont="1" applyFill="1" applyBorder="1" applyAlignment="1">
      <alignment horizontal="right" vertical="center"/>
    </xf>
    <xf numFmtId="177" fontId="47" fillId="0" borderId="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72" fontId="7" fillId="0" borderId="0" xfId="0" applyNumberFormat="1" applyFont="1" applyFill="1" applyBorder="1" applyAlignment="1">
      <alignment horizontal="right" vertical="center" wrapText="1"/>
    </xf>
    <xf numFmtId="172" fontId="5" fillId="0" borderId="0" xfId="0" applyNumberFormat="1" applyFont="1" applyFill="1" applyBorder="1" applyAlignment="1">
      <alignment horizontal="right" vertical="center" wrapText="1"/>
    </xf>
    <xf numFmtId="0" fontId="11" fillId="0" borderId="5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9" borderId="5" xfId="0" applyNumberFormat="1" applyFont="1" applyFill="1" applyBorder="1" applyAlignment="1">
      <alignment vertical="center"/>
    </xf>
    <xf numFmtId="1" fontId="7" fillId="9" borderId="5" xfId="0" applyNumberFormat="1" applyFont="1" applyFill="1" applyBorder="1" applyAlignment="1">
      <alignment vertical="center" wrapText="1"/>
    </xf>
    <xf numFmtId="3" fontId="1" fillId="0" borderId="0" xfId="20" applyNumberFormat="1"/>
    <xf numFmtId="3" fontId="7" fillId="0" borderId="0" xfId="0" applyNumberFormat="1" applyFont="1"/>
    <xf numFmtId="0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172" fontId="1" fillId="0" borderId="0" xfId="20" applyNumberForma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2" fillId="12" borderId="5" xfId="0" applyFont="1" applyFill="1" applyBorder="1" applyAlignment="1">
      <alignment horizontal="center" vertical="center"/>
    </xf>
    <xf numFmtId="0" fontId="43" fillId="11" borderId="5" xfId="0" applyFont="1" applyFill="1" applyBorder="1" applyAlignment="1">
      <alignment horizontal="left" vertical="center"/>
    </xf>
    <xf numFmtId="177" fontId="43" fillId="11" borderId="5" xfId="0" applyNumberFormat="1" applyFont="1" applyFill="1" applyBorder="1" applyAlignment="1">
      <alignment horizontal="right" vertical="center"/>
    </xf>
    <xf numFmtId="0" fontId="43" fillId="11" borderId="5" xfId="0" applyFont="1" applyFill="1" applyBorder="1" applyAlignment="1">
      <alignment horizontal="right" vertical="center"/>
    </xf>
    <xf numFmtId="0" fontId="48" fillId="0" borderId="0" xfId="0" applyFont="1" applyAlignment="1">
      <alignment horizontal="left"/>
    </xf>
    <xf numFmtId="172" fontId="1" fillId="0" borderId="0" xfId="20" applyNumberFormat="1"/>
    <xf numFmtId="3" fontId="46" fillId="0" borderId="5" xfId="0" applyNumberFormat="1" applyFont="1" applyBorder="1" applyAlignment="1">
      <alignment vertical="center"/>
    </xf>
    <xf numFmtId="0" fontId="33" fillId="0" borderId="0" xfId="17" applyNumberFormat="1" applyFont="1" applyFill="1" applyBorder="1" applyAlignment="1" applyProtection="1"/>
    <xf numFmtId="0" fontId="34" fillId="0" borderId="0" xfId="17" applyNumberFormat="1" applyFont="1" applyFill="1" applyBorder="1" applyAlignment="1" applyProtection="1"/>
    <xf numFmtId="0" fontId="35" fillId="0" borderId="0" xfId="17" applyNumberFormat="1" applyFont="1" applyFill="1" applyBorder="1" applyAlignment="1" applyProtection="1"/>
    <xf numFmtId="0" fontId="36" fillId="0" borderId="0" xfId="17" applyNumberFormat="1" applyFont="1" applyFill="1" applyBorder="1" applyAlignment="1" applyProtection="1"/>
    <xf numFmtId="3" fontId="23" fillId="0" borderId="0" xfId="20" applyNumberFormat="1" applyFont="1"/>
    <xf numFmtId="0" fontId="39" fillId="0" borderId="0" xfId="0" applyNumberFormat="1" applyFont="1" applyBorder="1" applyAlignment="1">
      <alignment horizontal="left" vertical="center" wrapText="1"/>
    </xf>
    <xf numFmtId="177" fontId="37" fillId="11" borderId="5" xfId="0" applyNumberFormat="1" applyFont="1" applyFill="1" applyBorder="1" applyAlignment="1">
      <alignment horizontal="right" vertical="center"/>
    </xf>
    <xf numFmtId="177" fontId="25" fillId="11" borderId="5" xfId="0" applyNumberFormat="1" applyFont="1" applyFill="1" applyBorder="1" applyAlignment="1">
      <alignment horizontal="right" vertical="center"/>
    </xf>
    <xf numFmtId="177" fontId="25" fillId="11" borderId="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left" vertical="center" wrapText="1"/>
    </xf>
    <xf numFmtId="3" fontId="7" fillId="0" borderId="5" xfId="9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>
      <alignment horizontal="right" vertical="center" wrapText="1"/>
    </xf>
    <xf numFmtId="3" fontId="5" fillId="0" borderId="5" xfId="9" applyNumberFormat="1" applyFont="1" applyFill="1" applyBorder="1" applyAlignment="1" applyProtection="1">
      <alignment horizontal="right" vertical="center" wrapText="1"/>
    </xf>
    <xf numFmtId="0" fontId="51" fillId="0" borderId="0" xfId="0" applyNumberFormat="1" applyFont="1" applyFill="1" applyAlignment="1">
      <alignment vertical="center" wrapText="1"/>
    </xf>
    <xf numFmtId="172" fontId="1" fillId="0" borderId="0" xfId="20" applyNumberFormat="1" applyFill="1"/>
    <xf numFmtId="0" fontId="16" fillId="9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9" fillId="9" borderId="5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Border="1" applyAlignment="1">
      <alignment horizontal="center" vertical="center" wrapText="1"/>
    </xf>
    <xf numFmtId="0" fontId="38" fillId="9" borderId="5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/>
    </xf>
    <xf numFmtId="0" fontId="45" fillId="10" borderId="0" xfId="0" applyNumberFormat="1" applyFont="1" applyFill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7" fillId="9" borderId="5" xfId="0" applyNumberFormat="1" applyFont="1" applyFill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0" fontId="19" fillId="10" borderId="0" xfId="0" applyNumberFormat="1" applyFont="1" applyFill="1" applyAlignment="1">
      <alignment horizontal="left" vertical="top" wrapText="1"/>
    </xf>
    <xf numFmtId="0" fontId="42" fillId="12" borderId="5" xfId="0" applyFont="1" applyFill="1" applyBorder="1" applyAlignment="1">
      <alignment horizontal="center" vertical="center"/>
    </xf>
    <xf numFmtId="0" fontId="0" fillId="12" borderId="9" xfId="0" applyFill="1" applyBorder="1"/>
    <xf numFmtId="0" fontId="0" fillId="12" borderId="7" xfId="0" applyFill="1" applyBorder="1"/>
    <xf numFmtId="0" fontId="0" fillId="12" borderId="10" xfId="0" applyFill="1" applyBorder="1"/>
    <xf numFmtId="0" fontId="7" fillId="0" borderId="11" xfId="0" applyNumberFormat="1" applyFont="1" applyFill="1" applyBorder="1" applyAlignment="1">
      <alignment horizontal="left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50" fillId="0" borderId="9" xfId="0" applyFont="1" applyBorder="1"/>
    <xf numFmtId="0" fontId="50" fillId="0" borderId="7" xfId="0" applyFont="1" applyBorder="1"/>
    <xf numFmtId="0" fontId="50" fillId="0" borderId="10" xfId="0" applyFont="1" applyBorder="1"/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/>
  </cellXfs>
  <cellStyles count="33">
    <cellStyle name="Avviso 1" xfId="1"/>
    <cellStyle name="Buono 1" xfId="2"/>
    <cellStyle name="Enfasi 1 1" xfId="3"/>
    <cellStyle name="Enfasi 2 1" xfId="4"/>
    <cellStyle name="Enfasi 3 1" xfId="5"/>
    <cellStyle name="Enfasi 4" xfId="6"/>
    <cellStyle name="Errore 1" xfId="7"/>
    <cellStyle name="Euro" xfId="8"/>
    <cellStyle name="Excel_BuiltIn_Comma 1" xfId="9"/>
    <cellStyle name="Excel_BuiltIn_Comma_0 1" xfId="10"/>
    <cellStyle name="Excel_BuiltIn_Percent 1" xfId="11"/>
    <cellStyle name="Neutro 1" xfId="12"/>
    <cellStyle name="Non buono 1" xfId="13"/>
    <cellStyle name="Normale" xfId="0" builtinId="0"/>
    <cellStyle name="Normale 2" xfId="14"/>
    <cellStyle name="Normale 3" xfId="15"/>
    <cellStyle name="Normale 4" xfId="16"/>
    <cellStyle name="Normale_Popolazione2011" xfId="17"/>
    <cellStyle name="Nota a piè di pagina 1" xfId="18"/>
    <cellStyle name="Nuovo" xfId="19"/>
    <cellStyle name="Percentuale" xfId="20" builtinId="5"/>
    <cellStyle name="Percentuale 2" xfId="21"/>
    <cellStyle name="Stato 1" xfId="22"/>
    <cellStyle name="T_decimale(1)" xfId="23"/>
    <cellStyle name="T_decimale(2)" xfId="24"/>
    <cellStyle name="T_fiancata" xfId="25"/>
    <cellStyle name="T_fonte" xfId="26"/>
    <cellStyle name="T_intero" xfId="27"/>
    <cellStyle name="T_intestazione" xfId="28"/>
    <cellStyle name="T_intestazione bassa" xfId="29"/>
    <cellStyle name="T_titolo" xfId="30"/>
    <cellStyle name="Testo 1" xfId="31"/>
    <cellStyle name="Valuta (0)_Cartel1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20E"/>
      <rgbColor rgb="00FFFFCC"/>
      <rgbColor rgb="00CCFFFF"/>
      <rgbColor rgb="00660066"/>
      <rgbColor rgb="00FF8080"/>
      <rgbColor rgb="000066CC"/>
      <rgbColor rgb="00DCDCD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E7F00"/>
      <rgbColor rgb="00666699"/>
      <rgbColor rgb="00B3B3B3"/>
      <rgbColor rgb="00003366"/>
      <rgbColor rgb="0032CD32"/>
      <rgbColor rgb="00003300"/>
      <rgbColor rgb="00333300"/>
      <rgbColor rgb="00993300"/>
      <rgbColor rgb="00993366"/>
      <rgbColor rgb="002F4F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alcChain" Target="calcChain.xml"/><Relationship Id="rId5" Type="http://purl.oclc.org/ooxml/officeDocument/relationships/worksheet" Target="worksheets/sheet5.xml"/><Relationship Id="rId10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styles" Target="styles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MOVIMENTO TURISTICO:</a:t>
            </a:r>
            <a:r>
              <a:rPr lang="it-IT" sz="1200" b="1" baseline="0%"/>
              <a:t> ARRIVI</a:t>
            </a:r>
            <a:endParaRPr lang="it-IT" sz="1200" b="1"/>
          </a:p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CAPOLUOGO</a:t>
            </a:r>
            <a:r>
              <a:rPr lang="it-IT" sz="1200" b="1" baseline="0%"/>
              <a:t> </a:t>
            </a:r>
            <a:r>
              <a:rPr lang="it-IT" sz="1200" b="1"/>
              <a:t>E ASIAGO </a:t>
            </a:r>
          </a:p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DAL 2012 AL 2024</a:t>
            </a:r>
          </a:p>
        </c:rich>
      </c:tx>
      <c:overlay val="0"/>
      <c:spPr>
        <a:noFill/>
        <a:ln w="3175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129586137420688E-2"/>
          <c:y val="0.29281135531135533"/>
          <c:w val="0.85832000967319622"/>
          <c:h val="0.5322881514810649"/>
        </c:manualLayout>
      </c:layout>
      <c:lineChart>
        <c:grouping val="standard"/>
        <c:varyColors val="0"/>
        <c:ser>
          <c:idx val="0"/>
          <c:order val="0"/>
          <c:tx>
            <c:strRef>
              <c:f>Tav_10_4_5!$L$28</c:f>
              <c:strCache>
                <c:ptCount val="1"/>
                <c:pt idx="0">
                  <c:v>Vicenza comune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Tav_10_4_5!$M$27:$Y$27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  <c:pt idx="11" formatCode="General">
                  <c:v>2023</c:v>
                </c:pt>
                <c:pt idx="12" formatCode="General">
                  <c:v>2024</c:v>
                </c:pt>
              </c:numCache>
            </c:numRef>
          </c:cat>
          <c:val>
            <c:numRef>
              <c:f>Tav_10_4_5!$M$28:$Y$28</c:f>
              <c:numCache>
                <c:formatCode>#,##0</c:formatCode>
                <c:ptCount val="13"/>
                <c:pt idx="0">
                  <c:v>175876</c:v>
                </c:pt>
                <c:pt idx="1">
                  <c:v>194384</c:v>
                </c:pt>
                <c:pt idx="2">
                  <c:v>194549</c:v>
                </c:pt>
                <c:pt idx="3">
                  <c:v>213297</c:v>
                </c:pt>
                <c:pt idx="4">
                  <c:v>219023</c:v>
                </c:pt>
                <c:pt idx="5">
                  <c:v>262486</c:v>
                </c:pt>
                <c:pt idx="6">
                  <c:v>271381</c:v>
                </c:pt>
                <c:pt idx="7">
                  <c:v>279871</c:v>
                </c:pt>
                <c:pt idx="8">
                  <c:v>94835</c:v>
                </c:pt>
                <c:pt idx="9">
                  <c:v>138774</c:v>
                </c:pt>
                <c:pt idx="10">
                  <c:v>197708</c:v>
                </c:pt>
                <c:pt idx="11">
                  <c:v>249854</c:v>
                </c:pt>
                <c:pt idx="12">
                  <c:v>255865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F-4C7A-89A6-8390F8A50224}"/>
            </c:ext>
          </c:extLst>
        </c:ser>
        <c:ser>
          <c:idx val="1"/>
          <c:order val="1"/>
          <c:tx>
            <c:strRef>
              <c:f>Tav_10_4_5!$L$29</c:f>
              <c:strCache>
                <c:ptCount val="1"/>
                <c:pt idx="0">
                  <c:v>Asiago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Tav_10_4_5!$M$27:$Y$27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  <c:pt idx="11" formatCode="General">
                  <c:v>2023</c:v>
                </c:pt>
                <c:pt idx="12" formatCode="General">
                  <c:v>2024</c:v>
                </c:pt>
              </c:numCache>
            </c:numRef>
          </c:cat>
          <c:val>
            <c:numRef>
              <c:f>Tav_10_4_5!$M$29:$Y$29</c:f>
              <c:numCache>
                <c:formatCode>#,##0</c:formatCode>
                <c:ptCount val="13"/>
                <c:pt idx="0">
                  <c:v>42555</c:v>
                </c:pt>
                <c:pt idx="1">
                  <c:v>43971</c:v>
                </c:pt>
                <c:pt idx="2">
                  <c:v>44358</c:v>
                </c:pt>
                <c:pt idx="3">
                  <c:v>48474</c:v>
                </c:pt>
                <c:pt idx="4">
                  <c:v>46772</c:v>
                </c:pt>
                <c:pt idx="5">
                  <c:v>51471</c:v>
                </c:pt>
                <c:pt idx="6">
                  <c:v>50668</c:v>
                </c:pt>
                <c:pt idx="7">
                  <c:v>49545</c:v>
                </c:pt>
                <c:pt idx="8">
                  <c:v>39576</c:v>
                </c:pt>
                <c:pt idx="9">
                  <c:v>51674</c:v>
                </c:pt>
                <c:pt idx="10">
                  <c:v>66942</c:v>
                </c:pt>
                <c:pt idx="11">
                  <c:v>69165</c:v>
                </c:pt>
                <c:pt idx="12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F-4C7A-89A6-8390F8A5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15471"/>
        <c:axId val="1"/>
      </c:lineChart>
      <c:catAx>
        <c:axId val="207101547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1015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038035245594298"/>
          <c:y val="0.89693729755352491"/>
          <c:w val="0.66668726409198853"/>
          <c:h val="0.9725411915483809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MOVIMENTO TURISTICO: PRESENZE</a:t>
            </a:r>
          </a:p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CAPOLUOGO E ASIAGO </a:t>
            </a:r>
          </a:p>
          <a:p>
            <a:pPr>
              <a:defRPr sz="1200" b="1" i="0" u="none" strike="noStrike" kern="1200" spc="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DAL 2012 AL 2024</a:t>
            </a:r>
          </a:p>
        </c:rich>
      </c:tx>
      <c:overlay val="0"/>
      <c:spPr>
        <a:noFill/>
        <a:ln w="3175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497225959300089E-2"/>
          <c:y val="0.26047486033519551"/>
          <c:w val="0.85133143472120465"/>
          <c:h val="0.55703785979266562"/>
        </c:manualLayout>
      </c:layout>
      <c:lineChart>
        <c:grouping val="standard"/>
        <c:varyColors val="0"/>
        <c:ser>
          <c:idx val="0"/>
          <c:order val="0"/>
          <c:tx>
            <c:strRef>
              <c:f>Tav_10_4_5!$L$46</c:f>
              <c:strCache>
                <c:ptCount val="1"/>
                <c:pt idx="0">
                  <c:v>Vicenza comune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Tav_10_4_5!$M$45:$Y$45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  <c:pt idx="11" formatCode="General">
                  <c:v>2023</c:v>
                </c:pt>
                <c:pt idx="12" formatCode="General">
                  <c:v>2024</c:v>
                </c:pt>
              </c:numCache>
            </c:numRef>
          </c:cat>
          <c:val>
            <c:numRef>
              <c:f>Tav_10_4_5!$M$46:$Y$46</c:f>
              <c:numCache>
                <c:formatCode>#,##0</c:formatCode>
                <c:ptCount val="13"/>
                <c:pt idx="0">
                  <c:v>443906</c:v>
                </c:pt>
                <c:pt idx="1">
                  <c:v>446964</c:v>
                </c:pt>
                <c:pt idx="2">
                  <c:v>446816</c:v>
                </c:pt>
                <c:pt idx="3">
                  <c:v>500734</c:v>
                </c:pt>
                <c:pt idx="4">
                  <c:v>564456</c:v>
                </c:pt>
                <c:pt idx="5">
                  <c:v>604240</c:v>
                </c:pt>
                <c:pt idx="6">
                  <c:v>619810</c:v>
                </c:pt>
                <c:pt idx="7">
                  <c:v>642700</c:v>
                </c:pt>
                <c:pt idx="8">
                  <c:v>274720</c:v>
                </c:pt>
                <c:pt idx="9">
                  <c:v>402452</c:v>
                </c:pt>
                <c:pt idx="10">
                  <c:v>489236</c:v>
                </c:pt>
                <c:pt idx="11">
                  <c:v>555295</c:v>
                </c:pt>
                <c:pt idx="12">
                  <c:v>570471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8-4D7F-9AB4-003F68883682}"/>
            </c:ext>
          </c:extLst>
        </c:ser>
        <c:ser>
          <c:idx val="1"/>
          <c:order val="1"/>
          <c:tx>
            <c:strRef>
              <c:f>Tav_10_4_5!$L$47</c:f>
              <c:strCache>
                <c:ptCount val="1"/>
                <c:pt idx="0">
                  <c:v>Asiago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Tav_10_4_5!$M$45:$Y$45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  <c:pt idx="11" formatCode="General">
                  <c:v>2023</c:v>
                </c:pt>
                <c:pt idx="12" formatCode="General">
                  <c:v>2024</c:v>
                </c:pt>
              </c:numCache>
            </c:numRef>
          </c:cat>
          <c:val>
            <c:numRef>
              <c:f>Tav_10_4_5!$M$47:$Y$47</c:f>
              <c:numCache>
                <c:formatCode>#,##0</c:formatCode>
                <c:ptCount val="13"/>
                <c:pt idx="0">
                  <c:v>221536</c:v>
                </c:pt>
                <c:pt idx="1">
                  <c:v>212992</c:v>
                </c:pt>
                <c:pt idx="2">
                  <c:v>179233</c:v>
                </c:pt>
                <c:pt idx="3">
                  <c:v>213297</c:v>
                </c:pt>
                <c:pt idx="4">
                  <c:v>174648</c:v>
                </c:pt>
                <c:pt idx="5">
                  <c:v>187205</c:v>
                </c:pt>
                <c:pt idx="6">
                  <c:v>180065</c:v>
                </c:pt>
                <c:pt idx="7">
                  <c:v>185344</c:v>
                </c:pt>
                <c:pt idx="8">
                  <c:v>147941</c:v>
                </c:pt>
                <c:pt idx="9">
                  <c:v>193023</c:v>
                </c:pt>
                <c:pt idx="10">
                  <c:v>282184</c:v>
                </c:pt>
                <c:pt idx="11">
                  <c:v>293469</c:v>
                </c:pt>
                <c:pt idx="12">
                  <c:v>310416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8-4D7F-9AB4-003F68883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16719"/>
        <c:axId val="1"/>
      </c:lineChart>
      <c:catAx>
        <c:axId val="20710167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10167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21701310324715"/>
          <c:y val="0.905623629238126"/>
          <c:w val="0.67041180197302919"/>
          <c:h val="0.982549167655412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/>
            </a:pPr>
            <a:r>
              <a:rPr lang="it-IT" sz="1200" b="1"/>
              <a:t>PRESENZE PER MESE - PROVINCIA DI VICENZA - ANNO 2024</a:t>
            </a:r>
          </a:p>
        </c:rich>
      </c:tx>
      <c:layout>
        <c:manualLayout>
          <c:xMode val="edge"/>
          <c:yMode val="edge"/>
          <c:x val="0.13439714566929134"/>
          <c:y val="9.4838559381260776E-2"/>
        </c:manualLayout>
      </c:layout>
      <c:overlay val="0"/>
      <c:spPr>
        <a:noFill/>
        <a:ln w="31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524010914893866"/>
          <c:y val="0.30742337714331175"/>
          <c:w val="0.83479073634730061"/>
          <c:h val="0.4955255749257684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Tav__10_7!$I$23:$I$34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Tav__10_7!$J$23:$J$34</c:f>
              <c:numCache>
                <c:formatCode>#,##0</c:formatCode>
                <c:ptCount val="12"/>
                <c:pt idx="0">
                  <c:v>164732</c:v>
                </c:pt>
                <c:pt idx="1">
                  <c:v>149608</c:v>
                </c:pt>
                <c:pt idx="2">
                  <c:v>157341</c:v>
                </c:pt>
                <c:pt idx="3">
                  <c:v>170608</c:v>
                </c:pt>
                <c:pt idx="4">
                  <c:v>192241</c:v>
                </c:pt>
                <c:pt idx="5">
                  <c:v>192050</c:v>
                </c:pt>
                <c:pt idx="6">
                  <c:v>298643</c:v>
                </c:pt>
                <c:pt idx="7">
                  <c:v>303831</c:v>
                </c:pt>
                <c:pt idx="8">
                  <c:v>217854</c:v>
                </c:pt>
                <c:pt idx="9">
                  <c:v>175025</c:v>
                </c:pt>
                <c:pt idx="10">
                  <c:v>145804</c:v>
                </c:pt>
                <c:pt idx="11">
                  <c:v>155186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D-4EED-AF42-A97CD574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27535"/>
        <c:axId val="1"/>
      </c:lineChart>
      <c:catAx>
        <c:axId val="207102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CDCDC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t-IT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DCDCDC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/>
            </a:pPr>
            <a:endParaRPr lang="it-IT"/>
          </a:p>
        </c:txPr>
        <c:crossAx val="2071027535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100" b="0" i="0" u="none" strike="noStrike" baseline="0%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" r="0.75" t="1" header="0.51181102362204722" footer="0.5118110236220472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purl.oclc.org/ooxml/officeDocument/relationships/chart" Target="../charts/chart2.xml"/><Relationship Id="rId1" Type="http://purl.oclc.org/ooxml/officeDocument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chart" Target="../charts/chart3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276225</xdr:colOff>
      <xdr:row>34</xdr:row>
      <xdr:rowOff>38100</xdr:rowOff>
    </xdr:from>
    <xdr:to>
      <xdr:col>2</xdr:col>
      <xdr:colOff>419100</xdr:colOff>
      <xdr:row>35</xdr:row>
      <xdr:rowOff>190500</xdr:rowOff>
    </xdr:to>
    <xdr:pic>
      <xdr:nvPicPr>
        <xdr:cNvPr id="1147" name="Picture 1">
          <a:extLst>
            <a:ext uri="{FF2B5EF4-FFF2-40B4-BE49-F238E27FC236}">
              <a16:creationId xmlns:a16="http://schemas.microsoft.com/office/drawing/2014/main" id="{20172865-F37D-46A3-B5BD-AE6B7D2284F1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134225"/>
          <a:ext cx="13620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190500</xdr:colOff>
      <xdr:row>47</xdr:row>
      <xdr:rowOff>9525</xdr:rowOff>
    </xdr:from>
    <xdr:to>
      <xdr:col>6</xdr:col>
      <xdr:colOff>5891</xdr:colOff>
      <xdr:row>69</xdr:row>
      <xdr:rowOff>105092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2C88E0-5660-4167-B312-E8D4F7F2D76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90500" y="6953250"/>
          <a:ext cx="6425741" cy="3657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0</xdr:col>
      <xdr:colOff>819150</xdr:colOff>
      <xdr:row>22</xdr:row>
      <xdr:rowOff>38100</xdr:rowOff>
    </xdr:from>
    <xdr:to>
      <xdr:col>8</xdr:col>
      <xdr:colOff>104775</xdr:colOff>
      <xdr:row>40</xdr:row>
      <xdr:rowOff>76200</xdr:rowOff>
    </xdr:to>
    <xdr:graphicFrame macro="">
      <xdr:nvGraphicFramePr>
        <xdr:cNvPr id="5369" name="Grafico 1">
          <a:extLst>
            <a:ext uri="{FF2B5EF4-FFF2-40B4-BE49-F238E27FC236}">
              <a16:creationId xmlns:a16="http://schemas.microsoft.com/office/drawing/2014/main" id="{016F2FC4-6D5D-4B39-BDCA-345D7DDD9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0</xdr:col>
      <xdr:colOff>866775</xdr:colOff>
      <xdr:row>42</xdr:row>
      <xdr:rowOff>123825</xdr:rowOff>
    </xdr:from>
    <xdr:to>
      <xdr:col>8</xdr:col>
      <xdr:colOff>123825</xdr:colOff>
      <xdr:row>60</xdr:row>
      <xdr:rowOff>95250</xdr:rowOff>
    </xdr:to>
    <xdr:graphicFrame macro="">
      <xdr:nvGraphicFramePr>
        <xdr:cNvPr id="5370" name="Grafico 2">
          <a:extLst>
            <a:ext uri="{FF2B5EF4-FFF2-40B4-BE49-F238E27FC236}">
              <a16:creationId xmlns:a16="http://schemas.microsoft.com/office/drawing/2014/main" id="{10DF7EEC-6C12-4D7C-B7B3-33ACB8ED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533400</xdr:colOff>
      <xdr:row>18</xdr:row>
      <xdr:rowOff>85725</xdr:rowOff>
    </xdr:from>
    <xdr:to>
      <xdr:col>6</xdr:col>
      <xdr:colOff>504825</xdr:colOff>
      <xdr:row>38</xdr:row>
      <xdr:rowOff>19050</xdr:rowOff>
    </xdr:to>
    <xdr:graphicFrame macro="">
      <xdr:nvGraphicFramePr>
        <xdr:cNvPr id="6270" name="Grafico 1">
          <a:extLst>
            <a:ext uri="{FF2B5EF4-FFF2-40B4-BE49-F238E27FC236}">
              <a16:creationId xmlns:a16="http://schemas.microsoft.com/office/drawing/2014/main" id="{E98F0056-A7C1-4E85-BF66-E6A8DC9D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7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</sheetPr>
  <dimension ref="A1:BL38"/>
  <sheetViews>
    <sheetView topLeftCell="A8" zoomScale="110" zoomScaleNormal="110" workbookViewId="0">
      <selection activeCell="B5" sqref="B5"/>
    </sheetView>
  </sheetViews>
  <sheetFormatPr defaultColWidth="9.7109375" defaultRowHeight="15"/>
  <cols>
    <col min="1" max="64" width="9.140625" style="1" customWidth="1"/>
    <col min="65" max="16384" width="9.7109375" style="2"/>
  </cols>
  <sheetData>
    <row r="1" spans="1:9" ht="18.75">
      <c r="A1" s="162" t="s">
        <v>134</v>
      </c>
      <c r="B1" s="163"/>
      <c r="C1" s="163"/>
      <c r="D1" s="163"/>
      <c r="E1" s="163"/>
      <c r="F1" s="163"/>
      <c r="G1" s="16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18" spans="3:5" ht="26.25">
      <c r="C18" s="164" t="s">
        <v>0</v>
      </c>
      <c r="D18" s="163"/>
      <c r="E18" s="163"/>
    </row>
    <row r="19" spans="3:5" ht="26.25">
      <c r="C19" s="165"/>
      <c r="D19" s="163"/>
      <c r="E19" s="163"/>
    </row>
    <row r="20" spans="3:5" ht="26.25">
      <c r="C20" s="165"/>
      <c r="D20" s="163"/>
      <c r="E20" s="163"/>
    </row>
    <row r="21" spans="3:5" ht="26.25">
      <c r="C21" s="164" t="s">
        <v>1</v>
      </c>
      <c r="D21" s="163"/>
      <c r="E21" s="163"/>
    </row>
    <row r="22" spans="3:5">
      <c r="C22" s="163"/>
      <c r="D22" s="163"/>
      <c r="E22" s="16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</sheetData>
  <sheetProtection selectLockedCells="1" selectUnlockedCells="1"/>
  <pageMargins left="0.75" right="0.75" top="1.2951388888888888" bottom="1.2951388888888888" header="0.51181102362204722" footer="0.51181102362204722"/>
  <pageSetup paperSize="9" firstPageNumber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2"/>
  <sheetViews>
    <sheetView topLeftCell="A26" zoomScaleNormal="100" workbookViewId="0">
      <selection activeCell="I1" sqref="I1:M65536"/>
    </sheetView>
  </sheetViews>
  <sheetFormatPr defaultRowHeight="12.75"/>
  <cols>
    <col min="1" max="1" width="12.7109375" style="4" customWidth="1"/>
    <col min="2" max="2" width="15.140625" style="5" customWidth="1"/>
    <col min="3" max="3" width="14.140625" style="6" customWidth="1"/>
    <col min="4" max="4" width="21.42578125" style="6" customWidth="1"/>
    <col min="5" max="5" width="15.7109375" style="6" customWidth="1"/>
    <col min="6" max="6" width="20" style="6" customWidth="1"/>
    <col min="7" max="7" width="9.140625" style="7"/>
    <col min="8" max="8" width="11.28515625" style="7" bestFit="1" customWidth="1"/>
    <col min="9" max="16384" width="9.140625" style="7"/>
  </cols>
  <sheetData>
    <row r="1" spans="1:9" ht="24.75" customHeight="1">
      <c r="A1" s="178" t="s">
        <v>2</v>
      </c>
      <c r="B1" s="178"/>
      <c r="C1" s="178"/>
      <c r="D1" s="178"/>
      <c r="E1" s="178"/>
      <c r="F1" s="178"/>
    </row>
    <row r="2" spans="1:9" hidden="1">
      <c r="A2" s="8"/>
      <c r="B2" s="9"/>
      <c r="C2" s="10"/>
      <c r="D2" s="10"/>
      <c r="E2" s="10"/>
      <c r="F2" s="10"/>
      <c r="H2" s="19"/>
    </row>
    <row r="3" spans="1:9" s="2" customFormat="1" ht="17.25" customHeight="1">
      <c r="A3" s="11" t="s">
        <v>3</v>
      </c>
      <c r="B3" s="12" t="s">
        <v>4</v>
      </c>
      <c r="C3" s="11" t="s">
        <v>5</v>
      </c>
      <c r="D3" s="13" t="s">
        <v>116</v>
      </c>
      <c r="E3" s="11" t="s">
        <v>6</v>
      </c>
      <c r="F3" s="11" t="s">
        <v>7</v>
      </c>
      <c r="H3" s="19"/>
      <c r="I3" s="7"/>
    </row>
    <row r="4" spans="1:9" ht="15.6" customHeight="1">
      <c r="A4" s="179" t="s">
        <v>8</v>
      </c>
      <c r="B4" s="179"/>
      <c r="C4" s="179"/>
      <c r="D4" s="179"/>
      <c r="E4" s="179"/>
      <c r="F4" s="179"/>
      <c r="H4" s="20"/>
    </row>
    <row r="5" spans="1:9" ht="11.45" customHeight="1">
      <c r="A5" s="8">
        <v>2006</v>
      </c>
      <c r="B5" s="15">
        <v>0</v>
      </c>
      <c r="C5" s="16">
        <v>29</v>
      </c>
      <c r="D5" s="16">
        <v>90</v>
      </c>
      <c r="E5" s="16">
        <v>159</v>
      </c>
      <c r="F5" s="15">
        <f t="shared" ref="F5:F13" si="0">B5+C5+D5+E5</f>
        <v>278</v>
      </c>
      <c r="G5" s="17"/>
      <c r="H5" s="20"/>
    </row>
    <row r="6" spans="1:9" ht="11.45" customHeight="1">
      <c r="A6" s="8">
        <v>2007</v>
      </c>
      <c r="B6" s="15">
        <v>0</v>
      </c>
      <c r="C6" s="16">
        <v>29</v>
      </c>
      <c r="D6" s="16">
        <v>91</v>
      </c>
      <c r="E6" s="16">
        <v>160</v>
      </c>
      <c r="F6" s="15">
        <f t="shared" si="0"/>
        <v>280</v>
      </c>
      <c r="G6" s="17"/>
      <c r="H6" s="19"/>
    </row>
    <row r="7" spans="1:9" ht="11.45" customHeight="1">
      <c r="A7" s="8">
        <v>2008</v>
      </c>
      <c r="B7" s="15">
        <v>0</v>
      </c>
      <c r="C7" s="15">
        <v>30</v>
      </c>
      <c r="D7" s="18">
        <v>92</v>
      </c>
      <c r="E7" s="18">
        <v>155</v>
      </c>
      <c r="F7" s="15">
        <f t="shared" si="0"/>
        <v>277</v>
      </c>
      <c r="G7" s="17"/>
      <c r="H7" s="19"/>
      <c r="I7" s="21"/>
    </row>
    <row r="8" spans="1:9" ht="11.45" customHeight="1">
      <c r="A8" s="8">
        <v>2009</v>
      </c>
      <c r="B8" s="15">
        <v>0</v>
      </c>
      <c r="C8" s="15">
        <v>31</v>
      </c>
      <c r="D8" s="18">
        <v>95</v>
      </c>
      <c r="E8" s="18">
        <v>150</v>
      </c>
      <c r="F8" s="15">
        <f t="shared" si="0"/>
        <v>276</v>
      </c>
      <c r="G8" s="17"/>
      <c r="H8" s="19"/>
      <c r="I8" s="21"/>
    </row>
    <row r="9" spans="1:9" ht="11.45" customHeight="1">
      <c r="A9" s="8">
        <v>2010</v>
      </c>
      <c r="B9" s="15">
        <v>0</v>
      </c>
      <c r="C9" s="15">
        <v>34</v>
      </c>
      <c r="D9" s="18">
        <v>94</v>
      </c>
      <c r="E9" s="18">
        <v>142</v>
      </c>
      <c r="F9" s="15">
        <f t="shared" si="0"/>
        <v>270</v>
      </c>
      <c r="G9" s="17"/>
      <c r="H9" s="19"/>
    </row>
    <row r="10" spans="1:9" ht="11.45" customHeight="1">
      <c r="A10" s="8">
        <v>2011</v>
      </c>
      <c r="B10" s="15">
        <v>0</v>
      </c>
      <c r="C10" s="15">
        <v>35</v>
      </c>
      <c r="D10" s="18">
        <v>92</v>
      </c>
      <c r="E10" s="18">
        <v>139</v>
      </c>
      <c r="F10" s="15">
        <f t="shared" si="0"/>
        <v>266</v>
      </c>
      <c r="G10" s="17"/>
      <c r="H10" s="19"/>
      <c r="I10" s="21"/>
    </row>
    <row r="11" spans="1:9" ht="11.45" customHeight="1">
      <c r="A11" s="8">
        <v>2012</v>
      </c>
      <c r="B11" s="15">
        <v>0</v>
      </c>
      <c r="C11" s="15">
        <v>37</v>
      </c>
      <c r="D11" s="18">
        <v>97</v>
      </c>
      <c r="E11" s="18">
        <v>145</v>
      </c>
      <c r="F11" s="15">
        <f t="shared" si="0"/>
        <v>279</v>
      </c>
      <c r="G11" s="17"/>
      <c r="H11" s="19"/>
      <c r="I11" s="21"/>
    </row>
    <row r="12" spans="1:9" s="21" customFormat="1" ht="11.45" customHeight="1">
      <c r="A12" s="8">
        <v>2013</v>
      </c>
      <c r="B12" s="15">
        <v>0</v>
      </c>
      <c r="C12" s="15">
        <v>38</v>
      </c>
      <c r="D12" s="18">
        <v>98</v>
      </c>
      <c r="E12" s="18">
        <v>135</v>
      </c>
      <c r="F12" s="15">
        <f t="shared" si="0"/>
        <v>271</v>
      </c>
      <c r="G12" s="17"/>
      <c r="H12" s="19"/>
    </row>
    <row r="13" spans="1:9" s="21" customFormat="1" ht="11.45" customHeight="1">
      <c r="A13" s="8">
        <v>2014</v>
      </c>
      <c r="B13" s="15">
        <v>0</v>
      </c>
      <c r="C13" s="15">
        <v>40</v>
      </c>
      <c r="D13" s="18">
        <v>97</v>
      </c>
      <c r="E13" s="18">
        <v>136</v>
      </c>
      <c r="F13" s="18">
        <f t="shared" si="0"/>
        <v>273</v>
      </c>
      <c r="G13" s="17"/>
      <c r="H13" s="19"/>
    </row>
    <row r="14" spans="1:9" ht="11.45" customHeight="1">
      <c r="A14" s="8">
        <v>2015</v>
      </c>
      <c r="B14" s="15">
        <v>0</v>
      </c>
      <c r="C14" s="15">
        <v>39</v>
      </c>
      <c r="D14" s="18">
        <v>97</v>
      </c>
      <c r="E14" s="18">
        <v>130</v>
      </c>
      <c r="F14" s="18">
        <v>266</v>
      </c>
      <c r="G14" s="17"/>
      <c r="H14" s="19"/>
    </row>
    <row r="15" spans="1:9" s="21" customFormat="1" ht="11.45" customHeight="1">
      <c r="A15" s="8">
        <v>2016</v>
      </c>
      <c r="B15" s="15">
        <v>0</v>
      </c>
      <c r="C15" s="15">
        <v>40</v>
      </c>
      <c r="D15" s="18">
        <v>102</v>
      </c>
      <c r="E15" s="18">
        <v>126</v>
      </c>
      <c r="F15" s="18">
        <f>C15+D15+E15</f>
        <v>268</v>
      </c>
      <c r="G15" s="17"/>
      <c r="H15" s="24"/>
      <c r="I15" s="24"/>
    </row>
    <row r="16" spans="1:9" s="21" customFormat="1" ht="11.45" customHeight="1">
      <c r="A16" s="8">
        <v>2017</v>
      </c>
      <c r="B16" s="8">
        <v>0</v>
      </c>
      <c r="C16" s="8">
        <v>40</v>
      </c>
      <c r="D16" s="8">
        <v>99</v>
      </c>
      <c r="E16" s="8">
        <v>123</v>
      </c>
      <c r="F16" s="8">
        <f>C16+D16+E16</f>
        <v>262</v>
      </c>
      <c r="G16" s="17"/>
      <c r="H16" s="20"/>
      <c r="I16" s="20"/>
    </row>
    <row r="17" spans="1:9" s="21" customFormat="1" ht="11.45" customHeight="1">
      <c r="A17" s="8">
        <v>2018</v>
      </c>
      <c r="B17" s="22">
        <v>0</v>
      </c>
      <c r="C17" s="22">
        <v>41</v>
      </c>
      <c r="D17" s="22">
        <v>105</v>
      </c>
      <c r="E17" s="22">
        <f>71+51</f>
        <v>122</v>
      </c>
      <c r="F17" s="23">
        <v>268</v>
      </c>
      <c r="G17" s="17"/>
      <c r="H17" s="20"/>
      <c r="I17" s="20"/>
    </row>
    <row r="18" spans="1:9" s="21" customFormat="1" ht="11.45" customHeight="1">
      <c r="A18" s="8">
        <v>2019</v>
      </c>
      <c r="B18" s="22">
        <v>0</v>
      </c>
      <c r="C18" s="22">
        <v>43</v>
      </c>
      <c r="D18" s="22">
        <v>101</v>
      </c>
      <c r="E18" s="22">
        <v>115</v>
      </c>
      <c r="F18" s="23">
        <v>259</v>
      </c>
      <c r="G18" s="17"/>
      <c r="H18" s="20"/>
      <c r="I18" s="20"/>
    </row>
    <row r="19" spans="1:9" ht="11.45" customHeight="1">
      <c r="A19" s="8">
        <v>2020</v>
      </c>
      <c r="B19" s="22">
        <v>0</v>
      </c>
      <c r="C19" s="22">
        <v>44</v>
      </c>
      <c r="D19" s="22">
        <v>98</v>
      </c>
      <c r="E19" s="22">
        <v>106</v>
      </c>
      <c r="F19" s="8">
        <v>248</v>
      </c>
      <c r="G19" s="19"/>
      <c r="H19" s="24"/>
      <c r="I19" s="24"/>
    </row>
    <row r="20" spans="1:9" s="24" customFormat="1" ht="11.45" customHeight="1">
      <c r="A20" s="8">
        <v>2021</v>
      </c>
      <c r="B20" s="22">
        <v>0</v>
      </c>
      <c r="C20" s="22">
        <v>42</v>
      </c>
      <c r="D20" s="22">
        <v>92</v>
      </c>
      <c r="E20" s="22">
        <v>91</v>
      </c>
      <c r="F20" s="8">
        <v>225</v>
      </c>
      <c r="G20" s="17"/>
      <c r="H20" s="20"/>
      <c r="I20" s="20"/>
    </row>
    <row r="21" spans="1:9" s="20" customFormat="1" ht="11.45" customHeight="1">
      <c r="A21" s="8">
        <v>2022</v>
      </c>
      <c r="B21" s="22">
        <v>0</v>
      </c>
      <c r="C21" s="22">
        <v>43</v>
      </c>
      <c r="D21" s="115">
        <v>101</v>
      </c>
      <c r="E21" s="115">
        <v>101</v>
      </c>
      <c r="F21" s="115">
        <f>SUM(B21:E21)</f>
        <v>245</v>
      </c>
      <c r="G21" s="19"/>
      <c r="H21" s="17"/>
      <c r="I21" s="24"/>
    </row>
    <row r="22" spans="1:9" s="20" customFormat="1" ht="11.45" customHeight="1">
      <c r="A22" s="8">
        <v>2023</v>
      </c>
      <c r="B22" s="22">
        <v>0</v>
      </c>
      <c r="C22" s="22">
        <v>42</v>
      </c>
      <c r="D22" s="115">
        <v>97</v>
      </c>
      <c r="E22" s="115">
        <v>97</v>
      </c>
      <c r="F22" s="115">
        <v>236</v>
      </c>
      <c r="G22" s="19"/>
      <c r="H22" s="7"/>
      <c r="I22" s="7"/>
    </row>
    <row r="23" spans="1:9" s="20" customFormat="1" ht="11.45" customHeight="1">
      <c r="A23" s="14">
        <v>2024</v>
      </c>
      <c r="B23" s="25">
        <v>0</v>
      </c>
      <c r="C23" s="25">
        <v>42</v>
      </c>
      <c r="D23" s="26">
        <v>99</v>
      </c>
      <c r="E23" s="26">
        <v>99</v>
      </c>
      <c r="F23" s="26">
        <v>240</v>
      </c>
      <c r="G23" s="19"/>
      <c r="H23" s="7"/>
      <c r="I23" s="7"/>
    </row>
    <row r="24" spans="1:9" s="24" customFormat="1" ht="16.149999999999999" customHeight="1">
      <c r="A24" s="179" t="s">
        <v>9</v>
      </c>
      <c r="B24" s="179"/>
      <c r="C24" s="179"/>
      <c r="D24" s="179"/>
      <c r="E24" s="179"/>
      <c r="F24" s="179"/>
      <c r="G24" s="17"/>
      <c r="H24" s="7"/>
      <c r="I24" s="7"/>
    </row>
    <row r="25" spans="1:9" s="20" customFormat="1" ht="11.45" customHeight="1">
      <c r="A25" s="8">
        <v>2006</v>
      </c>
      <c r="B25" s="15">
        <v>0</v>
      </c>
      <c r="C25" s="16">
        <v>3677</v>
      </c>
      <c r="D25" s="16">
        <v>5287</v>
      </c>
      <c r="E25" s="16">
        <v>4337</v>
      </c>
      <c r="F25" s="15">
        <f t="shared" ref="F25:F32" si="1">B25+C25+D25+E25</f>
        <v>13301</v>
      </c>
      <c r="G25" s="19"/>
      <c r="H25" s="19"/>
      <c r="I25" s="7"/>
    </row>
    <row r="26" spans="1:9" s="24" customFormat="1" ht="11.45" customHeight="1">
      <c r="A26" s="8">
        <v>2007</v>
      </c>
      <c r="B26" s="15">
        <v>0</v>
      </c>
      <c r="C26" s="16">
        <v>3697</v>
      </c>
      <c r="D26" s="16">
        <v>5491</v>
      </c>
      <c r="E26" s="16">
        <v>4420</v>
      </c>
      <c r="F26" s="15">
        <f t="shared" si="1"/>
        <v>13608</v>
      </c>
      <c r="G26" s="17"/>
      <c r="H26" s="19"/>
      <c r="I26" s="7"/>
    </row>
    <row r="27" spans="1:9" ht="11.45" customHeight="1">
      <c r="A27" s="8">
        <v>2008</v>
      </c>
      <c r="B27" s="15">
        <v>0</v>
      </c>
      <c r="C27" s="16">
        <v>3827</v>
      </c>
      <c r="D27" s="16">
        <v>5578</v>
      </c>
      <c r="E27" s="16">
        <v>4297</v>
      </c>
      <c r="F27" s="15">
        <f t="shared" si="1"/>
        <v>13702</v>
      </c>
      <c r="G27" s="27"/>
      <c r="H27" s="19"/>
    </row>
    <row r="28" spans="1:9" ht="11.45" customHeight="1">
      <c r="A28" s="8">
        <v>2009</v>
      </c>
      <c r="B28" s="15">
        <v>0</v>
      </c>
      <c r="C28" s="16">
        <v>3983</v>
      </c>
      <c r="D28" s="16">
        <v>5442</v>
      </c>
      <c r="E28" s="16">
        <v>4200</v>
      </c>
      <c r="F28" s="15">
        <f t="shared" si="1"/>
        <v>13625</v>
      </c>
      <c r="G28" s="28"/>
      <c r="H28" s="146"/>
    </row>
    <row r="29" spans="1:9" ht="11.45" customHeight="1">
      <c r="A29" s="8">
        <v>2010</v>
      </c>
      <c r="B29" s="15">
        <v>0</v>
      </c>
      <c r="C29" s="16">
        <v>4356</v>
      </c>
      <c r="D29" s="16">
        <v>5145</v>
      </c>
      <c r="E29" s="16">
        <v>3971</v>
      </c>
      <c r="F29" s="15">
        <f t="shared" si="1"/>
        <v>13472</v>
      </c>
      <c r="G29" s="28"/>
      <c r="H29" s="19"/>
    </row>
    <row r="30" spans="1:9" ht="11.45" customHeight="1">
      <c r="A30" s="8">
        <v>2011</v>
      </c>
      <c r="B30" s="15">
        <v>0</v>
      </c>
      <c r="C30" s="16">
        <v>4401</v>
      </c>
      <c r="D30" s="16">
        <v>5085</v>
      </c>
      <c r="E30" s="16">
        <v>3819</v>
      </c>
      <c r="F30" s="15">
        <f t="shared" si="1"/>
        <v>13305</v>
      </c>
      <c r="G30" s="28"/>
      <c r="H30" s="19"/>
    </row>
    <row r="31" spans="1:9" ht="11.45" customHeight="1">
      <c r="A31" s="8">
        <v>2012</v>
      </c>
      <c r="B31" s="15">
        <v>0</v>
      </c>
      <c r="C31" s="16">
        <v>4510</v>
      </c>
      <c r="D31" s="16">
        <v>5334</v>
      </c>
      <c r="E31" s="16">
        <v>3951</v>
      </c>
      <c r="F31" s="15">
        <f t="shared" si="1"/>
        <v>13795</v>
      </c>
      <c r="G31" s="28"/>
      <c r="H31" s="19"/>
    </row>
    <row r="32" spans="1:9" ht="11.45" customHeight="1">
      <c r="A32" s="8">
        <v>2013</v>
      </c>
      <c r="B32" s="15">
        <v>0</v>
      </c>
      <c r="C32" s="16">
        <v>4531</v>
      </c>
      <c r="D32" s="16">
        <v>5384</v>
      </c>
      <c r="E32" s="16">
        <v>3595</v>
      </c>
      <c r="F32" s="15">
        <f t="shared" si="1"/>
        <v>13510</v>
      </c>
      <c r="G32" s="28"/>
      <c r="H32" s="19"/>
    </row>
    <row r="33" spans="1:9" ht="11.45" customHeight="1">
      <c r="A33" s="8">
        <v>2014</v>
      </c>
      <c r="B33" s="15">
        <v>0</v>
      </c>
      <c r="C33" s="16">
        <v>4673</v>
      </c>
      <c r="D33" s="16">
        <v>5207</v>
      </c>
      <c r="E33" s="16">
        <v>3619</v>
      </c>
      <c r="F33" s="15">
        <f>SUM(B33:E33)</f>
        <v>13499</v>
      </c>
      <c r="G33" s="28"/>
      <c r="H33" s="19"/>
    </row>
    <row r="34" spans="1:9" ht="11.45" customHeight="1">
      <c r="A34" s="8">
        <v>2015</v>
      </c>
      <c r="B34" s="15">
        <v>0</v>
      </c>
      <c r="C34" s="16">
        <v>4527</v>
      </c>
      <c r="D34" s="16">
        <v>5233</v>
      </c>
      <c r="E34" s="16">
        <v>3445</v>
      </c>
      <c r="F34" s="15">
        <v>13205</v>
      </c>
      <c r="G34" s="28"/>
      <c r="H34" s="19"/>
    </row>
    <row r="35" spans="1:9" ht="11.45" customHeight="1">
      <c r="A35" s="8">
        <v>2016</v>
      </c>
      <c r="B35" s="15">
        <v>0</v>
      </c>
      <c r="C35" s="16">
        <v>4600</v>
      </c>
      <c r="D35" s="16">
        <v>5402</v>
      </c>
      <c r="E35" s="16">
        <v>3364</v>
      </c>
      <c r="F35" s="15">
        <v>13366</v>
      </c>
      <c r="G35" s="28"/>
      <c r="H35" s="146"/>
      <c r="I35" s="21"/>
    </row>
    <row r="36" spans="1:9" ht="11.45" customHeight="1">
      <c r="A36" s="8">
        <v>2017</v>
      </c>
      <c r="B36" s="29">
        <v>0</v>
      </c>
      <c r="C36" s="30">
        <v>4591</v>
      </c>
      <c r="D36" s="30">
        <v>5325</v>
      </c>
      <c r="E36" s="30">
        <v>3208</v>
      </c>
      <c r="F36" s="30">
        <f>SUM(B36:E36)</f>
        <v>13124</v>
      </c>
      <c r="G36" s="28"/>
      <c r="H36" s="19"/>
    </row>
    <row r="37" spans="1:9" ht="11.45" customHeight="1">
      <c r="A37" s="29">
        <v>2018</v>
      </c>
      <c r="B37" s="29">
        <v>0</v>
      </c>
      <c r="C37" s="30">
        <v>4784</v>
      </c>
      <c r="D37" s="30">
        <v>5505</v>
      </c>
      <c r="E37" s="30">
        <f>2117+1109</f>
        <v>3226</v>
      </c>
      <c r="F37" s="30">
        <v>13515</v>
      </c>
      <c r="G37" s="28"/>
      <c r="H37" s="166"/>
    </row>
    <row r="38" spans="1:9" ht="11.45" customHeight="1">
      <c r="A38" s="29">
        <v>2019</v>
      </c>
      <c r="B38" s="29">
        <v>0</v>
      </c>
      <c r="C38" s="30">
        <v>4877</v>
      </c>
      <c r="D38" s="30">
        <v>5257</v>
      </c>
      <c r="E38" s="30">
        <v>3129</v>
      </c>
      <c r="F38" s="30">
        <v>13263</v>
      </c>
      <c r="G38" s="28"/>
      <c r="H38" s="145"/>
    </row>
    <row r="39" spans="1:9" ht="11.45" customHeight="1">
      <c r="A39" s="29">
        <v>2020</v>
      </c>
      <c r="B39" s="29">
        <v>0</v>
      </c>
      <c r="C39" s="30">
        <v>4824</v>
      </c>
      <c r="D39" s="30">
        <v>4958</v>
      </c>
      <c r="E39" s="30">
        <v>2854</v>
      </c>
      <c r="F39" s="30" t="s">
        <v>10</v>
      </c>
      <c r="G39" s="28"/>
      <c r="H39" s="17"/>
      <c r="I39" s="21"/>
    </row>
    <row r="40" spans="1:9" s="21" customFormat="1" ht="11.45" customHeight="1">
      <c r="A40" s="29">
        <v>2021</v>
      </c>
      <c r="B40" s="29">
        <v>0</v>
      </c>
      <c r="C40" s="30">
        <v>4628</v>
      </c>
      <c r="D40" s="30">
        <v>4682</v>
      </c>
      <c r="E40" s="30">
        <v>2211</v>
      </c>
      <c r="F40" s="30">
        <v>11521</v>
      </c>
      <c r="G40" s="28"/>
      <c r="H40" s="19"/>
      <c r="I40" s="7"/>
    </row>
    <row r="41" spans="1:9" ht="11.45" customHeight="1">
      <c r="A41" s="116">
        <v>2022</v>
      </c>
      <c r="B41" s="116">
        <v>0</v>
      </c>
      <c r="C41" s="117">
        <v>4704</v>
      </c>
      <c r="D41" s="117">
        <v>4936</v>
      </c>
      <c r="E41" s="117">
        <v>2406</v>
      </c>
      <c r="F41" s="117">
        <f>SUM(B41:E41)</f>
        <v>12046</v>
      </c>
      <c r="G41" s="28"/>
      <c r="H41" s="17"/>
      <c r="I41" s="21"/>
    </row>
    <row r="42" spans="1:9" ht="11.45" customHeight="1">
      <c r="A42" s="72">
        <v>2023</v>
      </c>
      <c r="B42" s="72">
        <v>0</v>
      </c>
      <c r="C42" s="138">
        <v>4681</v>
      </c>
      <c r="D42" s="138">
        <v>4782</v>
      </c>
      <c r="E42" s="138">
        <v>2337</v>
      </c>
      <c r="F42" s="138">
        <v>11800</v>
      </c>
      <c r="G42" s="28"/>
    </row>
    <row r="43" spans="1:9" ht="11.45" customHeight="1">
      <c r="A43" s="71">
        <v>2024</v>
      </c>
      <c r="B43" s="71">
        <v>0</v>
      </c>
      <c r="C43" s="114">
        <v>4681</v>
      </c>
      <c r="D43" s="114">
        <v>4817</v>
      </c>
      <c r="E43" s="114">
        <v>2355</v>
      </c>
      <c r="F43" s="114">
        <v>11853</v>
      </c>
      <c r="G43" s="28"/>
    </row>
    <row r="44" spans="1:9" s="21" customFormat="1" ht="11.45" customHeight="1">
      <c r="A44" s="180" t="s">
        <v>11</v>
      </c>
      <c r="B44" s="180"/>
      <c r="C44" s="180"/>
      <c r="D44" s="180"/>
      <c r="E44" s="180"/>
      <c r="F44" s="180"/>
      <c r="G44" s="31"/>
      <c r="H44" s="7"/>
      <c r="I44" s="7"/>
    </row>
    <row r="45" spans="1:9" ht="11.45" customHeight="1">
      <c r="A45" s="65"/>
      <c r="B45" s="65"/>
      <c r="C45" s="66"/>
      <c r="D45" s="65"/>
      <c r="E45" s="66"/>
      <c r="F45" s="65"/>
      <c r="G45" s="28"/>
    </row>
    <row r="46" spans="1:9" s="21" customFormat="1" ht="11.45" customHeight="1">
      <c r="A46" s="181"/>
      <c r="B46" s="181"/>
      <c r="C46" s="181"/>
      <c r="D46" s="181"/>
      <c r="E46" s="181"/>
      <c r="F46" s="181"/>
      <c r="G46" s="32"/>
      <c r="H46" s="7"/>
      <c r="I46" s="7"/>
    </row>
    <row r="47" spans="1:9">
      <c r="A47" s="67"/>
      <c r="B47" s="68"/>
      <c r="C47" s="69"/>
      <c r="D47" s="69"/>
      <c r="E47" s="69"/>
      <c r="F47" s="69"/>
    </row>
    <row r="48" spans="1:9">
      <c r="A48" s="67"/>
      <c r="B48" s="68"/>
      <c r="C48" s="64"/>
      <c r="D48" s="64"/>
      <c r="E48" s="64"/>
      <c r="F48" s="64"/>
    </row>
    <row r="49" spans="1:6">
      <c r="A49" s="67"/>
      <c r="B49" s="68"/>
      <c r="C49" s="64"/>
      <c r="D49" s="64"/>
      <c r="E49" s="64"/>
      <c r="F49" s="64"/>
    </row>
    <row r="50" spans="1:6">
      <c r="A50" s="67"/>
      <c r="B50" s="68"/>
      <c r="C50" s="64"/>
      <c r="D50" s="64"/>
      <c r="E50" s="64"/>
      <c r="F50" s="64"/>
    </row>
    <row r="51" spans="1:6">
      <c r="A51" s="67"/>
      <c r="B51" s="68"/>
      <c r="C51" s="64"/>
      <c r="D51" s="64"/>
      <c r="E51" s="64"/>
      <c r="F51" s="64"/>
    </row>
    <row r="52" spans="1:6">
      <c r="A52" s="67"/>
      <c r="B52" s="68"/>
      <c r="C52" s="64"/>
      <c r="D52" s="64"/>
      <c r="E52" s="64"/>
      <c r="F52" s="64"/>
    </row>
    <row r="53" spans="1:6">
      <c r="A53" s="67"/>
      <c r="B53" s="68"/>
      <c r="C53" s="64"/>
      <c r="D53" s="64"/>
      <c r="E53" s="64"/>
      <c r="F53" s="64"/>
    </row>
    <row r="54" spans="1:6">
      <c r="A54" s="67"/>
      <c r="B54" s="68"/>
      <c r="C54" s="64"/>
      <c r="D54" s="64"/>
      <c r="E54" s="64"/>
      <c r="F54" s="64"/>
    </row>
    <row r="55" spans="1:6">
      <c r="A55" s="67"/>
      <c r="B55" s="68"/>
      <c r="C55" s="64"/>
      <c r="D55" s="64"/>
      <c r="E55" s="64"/>
      <c r="F55" s="64"/>
    </row>
    <row r="56" spans="1:6">
      <c r="A56" s="67"/>
      <c r="B56" s="68"/>
      <c r="C56" s="64"/>
      <c r="D56" s="64"/>
      <c r="E56" s="64"/>
      <c r="F56" s="64"/>
    </row>
    <row r="57" spans="1:6">
      <c r="A57" s="67"/>
      <c r="B57" s="68"/>
      <c r="C57" s="64"/>
      <c r="D57" s="64"/>
      <c r="E57" s="64"/>
      <c r="F57" s="64"/>
    </row>
    <row r="58" spans="1:6">
      <c r="A58" s="67"/>
      <c r="B58" s="68"/>
      <c r="C58" s="64"/>
      <c r="D58" s="64"/>
      <c r="E58" s="64"/>
      <c r="F58" s="64"/>
    </row>
    <row r="59" spans="1:6">
      <c r="A59" s="67"/>
      <c r="B59" s="68"/>
      <c r="C59" s="64"/>
      <c r="D59" s="64"/>
      <c r="E59" s="64"/>
      <c r="F59" s="64"/>
    </row>
    <row r="60" spans="1:6">
      <c r="A60" s="67"/>
      <c r="B60" s="68"/>
      <c r="C60" s="64"/>
      <c r="D60" s="64"/>
      <c r="E60" s="64"/>
      <c r="F60" s="64"/>
    </row>
    <row r="61" spans="1:6">
      <c r="A61" s="67"/>
      <c r="B61" s="68"/>
      <c r="C61" s="64"/>
      <c r="D61" s="64"/>
      <c r="E61" s="64"/>
      <c r="F61" s="64"/>
    </row>
    <row r="62" spans="1:6">
      <c r="A62" s="67"/>
      <c r="B62" s="68"/>
      <c r="C62" s="64"/>
      <c r="D62" s="64"/>
      <c r="E62" s="64"/>
      <c r="F62" s="64"/>
    </row>
  </sheetData>
  <sheetProtection selectLockedCells="1" selectUnlockedCells="1"/>
  <mergeCells count="5">
    <mergeCell ref="A1:F1"/>
    <mergeCell ref="A4:F4"/>
    <mergeCell ref="A24:F24"/>
    <mergeCell ref="A44:F44"/>
    <mergeCell ref="A46:F46"/>
  </mergeCells>
  <printOptions horizontalCentered="1"/>
  <pageMargins left="0.19652777777777777" right="0.19652777777777777" top="0.80694444444444446" bottom="0.4916666666666667" header="0.51181102362204722" footer="0.51181102362204722"/>
  <pageSetup paperSize="9" scale="92" firstPageNumber="0" pageOrder="overThenDown" orientation="portrait" horizontalDpi="300" verticalDpi="300" r:id="rId1"/>
  <headerFooter alignWithMargins="0"/>
  <ignoredErrors>
    <ignoredError sqref="F21 F33 F36 F41" formulaRange="1"/>
  </ignoredError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T65529"/>
  <sheetViews>
    <sheetView tabSelected="1" zoomScale="110" zoomScaleNormal="110" workbookViewId="0">
      <selection activeCell="Q16" sqref="Q16"/>
    </sheetView>
  </sheetViews>
  <sheetFormatPr defaultColWidth="11.7109375" defaultRowHeight="13.9" customHeight="1"/>
  <cols>
    <col min="1" max="1" width="27.7109375" style="107" customWidth="1"/>
    <col min="2" max="2" width="9.140625" style="107" customWidth="1"/>
    <col min="3" max="3" width="10" style="107" customWidth="1"/>
    <col min="4" max="4" width="9.140625" style="107" customWidth="1"/>
    <col min="5" max="205" width="9.140625" style="33" customWidth="1"/>
    <col min="206" max="224" width="11.7109375" style="2"/>
  </cols>
  <sheetData>
    <row r="1" spans="1:254" ht="15" customHeight="1">
      <c r="A1" s="182" t="s">
        <v>12</v>
      </c>
      <c r="B1" s="182"/>
      <c r="C1" s="182"/>
      <c r="D1" s="182"/>
    </row>
    <row r="2" spans="1:254" ht="16.5" customHeight="1">
      <c r="A2" s="182"/>
      <c r="B2" s="182"/>
      <c r="C2" s="182"/>
      <c r="D2" s="182"/>
    </row>
    <row r="3" spans="1:254" ht="13.9" customHeight="1">
      <c r="A3" s="183" t="s">
        <v>13</v>
      </c>
      <c r="B3" s="184">
        <v>2023</v>
      </c>
      <c r="C3" s="184">
        <v>2024</v>
      </c>
      <c r="D3" s="185" t="s">
        <v>135</v>
      </c>
      <c r="GW3" s="2"/>
      <c r="HP3"/>
    </row>
    <row r="4" spans="1:254" ht="18.75" customHeight="1">
      <c r="A4" s="183"/>
      <c r="B4" s="184"/>
      <c r="C4" s="184"/>
      <c r="D4" s="185"/>
      <c r="GW4" s="2"/>
      <c r="HP4"/>
    </row>
    <row r="5" spans="1:254" ht="11.45" customHeight="1">
      <c r="A5" s="99" t="s">
        <v>14</v>
      </c>
      <c r="B5" s="84">
        <v>15856</v>
      </c>
      <c r="C5" s="84">
        <v>15307</v>
      </c>
      <c r="D5" s="100">
        <f>C5/B5-1</f>
        <v>-3.462411705348134E-2</v>
      </c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4" ht="11.45" customHeight="1">
      <c r="A6" s="99" t="s">
        <v>15</v>
      </c>
      <c r="B6" s="84">
        <v>5525</v>
      </c>
      <c r="C6" s="84">
        <v>5611</v>
      </c>
      <c r="D6" s="100">
        <f t="shared" ref="D6:D62" si="0">C6/B6-1</f>
        <v>1.5565610859728407E-2</v>
      </c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4" ht="11.45" customHeight="1">
      <c r="A7" s="99" t="s">
        <v>16</v>
      </c>
      <c r="B7" s="84">
        <v>6334</v>
      </c>
      <c r="C7" s="84">
        <v>7016</v>
      </c>
      <c r="D7" s="100">
        <f t="shared" si="0"/>
        <v>0.10767287653931157</v>
      </c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4" ht="11.45" customHeight="1">
      <c r="A8" s="99" t="s">
        <v>17</v>
      </c>
      <c r="B8" s="84">
        <v>2315</v>
      </c>
      <c r="C8" s="84">
        <v>1984</v>
      </c>
      <c r="D8" s="100">
        <f t="shared" si="0"/>
        <v>-0.14298056155507555</v>
      </c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4" ht="11.45" customHeight="1">
      <c r="A9" s="99" t="s">
        <v>18</v>
      </c>
      <c r="B9" s="84">
        <v>1156</v>
      </c>
      <c r="C9" s="84">
        <v>1167</v>
      </c>
      <c r="D9" s="100">
        <f t="shared" si="0"/>
        <v>9.5155709342560346E-3</v>
      </c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4" ht="11.45" customHeight="1">
      <c r="A10" s="99" t="s">
        <v>19</v>
      </c>
      <c r="B10" s="84">
        <v>20969</v>
      </c>
      <c r="C10" s="84">
        <v>20767</v>
      </c>
      <c r="D10" s="100">
        <f t="shared" si="0"/>
        <v>-9.6332681577566692E-3</v>
      </c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4" s="36" customFormat="1" ht="11.45" customHeight="1">
      <c r="A11" s="99" t="s">
        <v>20</v>
      </c>
      <c r="B11" s="84">
        <v>41440</v>
      </c>
      <c r="C11" s="84">
        <v>39885</v>
      </c>
      <c r="D11" s="100">
        <f t="shared" si="0"/>
        <v>-3.7524131274131234E-2</v>
      </c>
    </row>
    <row r="12" spans="1:254" ht="11.45" customHeight="1">
      <c r="A12" s="99" t="s">
        <v>21</v>
      </c>
      <c r="B12" s="84">
        <v>2115</v>
      </c>
      <c r="C12" s="84">
        <v>2028</v>
      </c>
      <c r="D12" s="100">
        <f t="shared" si="0"/>
        <v>-4.1134751773049594E-2</v>
      </c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</row>
    <row r="13" spans="1:254" ht="11.45" customHeight="1">
      <c r="A13" s="99" t="s">
        <v>22</v>
      </c>
      <c r="B13" s="84">
        <v>1537</v>
      </c>
      <c r="C13" s="84">
        <v>1447</v>
      </c>
      <c r="D13" s="100">
        <f t="shared" si="0"/>
        <v>-5.8555627846454184E-2</v>
      </c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pans="1:254" ht="11.45" customHeight="1">
      <c r="A14" s="99" t="s">
        <v>23</v>
      </c>
      <c r="B14" s="84">
        <v>180</v>
      </c>
      <c r="C14" s="84">
        <v>223</v>
      </c>
      <c r="D14" s="100">
        <f t="shared" si="0"/>
        <v>0.23888888888888893</v>
      </c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</row>
    <row r="15" spans="1:254" s="37" customFormat="1" ht="11.45" customHeight="1">
      <c r="A15" s="99" t="s">
        <v>24</v>
      </c>
      <c r="B15" s="84">
        <v>312</v>
      </c>
      <c r="C15" s="84">
        <v>353</v>
      </c>
      <c r="D15" s="100">
        <f t="shared" si="0"/>
        <v>0.13141025641025639</v>
      </c>
    </row>
    <row r="16" spans="1:254" ht="11.45" customHeight="1">
      <c r="A16" s="99" t="s">
        <v>25</v>
      </c>
      <c r="B16" s="84">
        <v>1387</v>
      </c>
      <c r="C16" s="84">
        <v>1451</v>
      </c>
      <c r="D16" s="100">
        <f t="shared" si="0"/>
        <v>4.6142754145638065E-2</v>
      </c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pans="1:254" ht="11.45" customHeight="1">
      <c r="A17" s="99" t="s">
        <v>26</v>
      </c>
      <c r="B17" s="84">
        <v>7907</v>
      </c>
      <c r="C17" s="84">
        <v>7729</v>
      </c>
      <c r="D17" s="100">
        <f t="shared" si="0"/>
        <v>-2.2511698495004451E-2</v>
      </c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pans="1:254" ht="11.45" customHeight="1">
      <c r="A18" s="99" t="s">
        <v>27</v>
      </c>
      <c r="B18" s="84">
        <v>8787</v>
      </c>
      <c r="C18" s="84">
        <v>9593</v>
      </c>
      <c r="D18" s="100">
        <f t="shared" si="0"/>
        <v>9.1726414020712355E-2</v>
      </c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pans="1:254" ht="11.45" customHeight="1">
      <c r="A19" s="99" t="s">
        <v>28</v>
      </c>
      <c r="B19" s="84">
        <v>3713</v>
      </c>
      <c r="C19" s="84">
        <v>3887</v>
      </c>
      <c r="D19" s="100">
        <f t="shared" si="0"/>
        <v>4.6862375437651593E-2</v>
      </c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pans="1:254" ht="11.45" customHeight="1">
      <c r="A20" s="99" t="s">
        <v>29</v>
      </c>
      <c r="B20" s="84">
        <v>9975</v>
      </c>
      <c r="C20" s="84">
        <v>10088</v>
      </c>
      <c r="D20" s="100">
        <f t="shared" si="0"/>
        <v>1.1328320802004965E-2</v>
      </c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 ht="11.45" customHeight="1">
      <c r="A21" s="99" t="s">
        <v>30</v>
      </c>
      <c r="B21" s="84">
        <v>5512</v>
      </c>
      <c r="C21" s="84">
        <v>6038</v>
      </c>
      <c r="D21" s="100">
        <f t="shared" si="0"/>
        <v>9.5428156748911475E-2</v>
      </c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pans="1:254" ht="11.45" customHeight="1">
      <c r="A22" s="99" t="s">
        <v>31</v>
      </c>
      <c r="B22" s="84">
        <v>1906</v>
      </c>
      <c r="C22" s="84">
        <v>1955</v>
      </c>
      <c r="D22" s="100">
        <f t="shared" si="0"/>
        <v>2.5708289611752422E-2</v>
      </c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pans="1:254" ht="11.45" customHeight="1">
      <c r="A23" s="99" t="s">
        <v>32</v>
      </c>
      <c r="B23" s="84">
        <v>1568</v>
      </c>
      <c r="C23" s="84">
        <v>1929</v>
      </c>
      <c r="D23" s="100">
        <f t="shared" si="0"/>
        <v>0.23022959183673475</v>
      </c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pans="1:254" ht="11.45" customHeight="1">
      <c r="A24" s="99" t="s">
        <v>33</v>
      </c>
      <c r="B24" s="84">
        <v>3442</v>
      </c>
      <c r="C24" s="84">
        <v>3597</v>
      </c>
      <c r="D24" s="100">
        <f t="shared" si="0"/>
        <v>4.5031958163858299E-2</v>
      </c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pans="1:254" ht="11.45" customHeight="1">
      <c r="A25" s="99" t="s">
        <v>34</v>
      </c>
      <c r="B25" s="84">
        <v>11303</v>
      </c>
      <c r="C25" s="84">
        <v>11742</v>
      </c>
      <c r="D25" s="100">
        <f t="shared" si="0"/>
        <v>3.8839246217818202E-2</v>
      </c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pans="1:254" ht="11.45" customHeight="1">
      <c r="A26" s="99" t="s">
        <v>35</v>
      </c>
      <c r="B26" s="84">
        <v>2513</v>
      </c>
      <c r="C26" s="84">
        <v>2378</v>
      </c>
      <c r="D26" s="100">
        <f t="shared" si="0"/>
        <v>-5.3720652606446428E-2</v>
      </c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pans="1:254" ht="11.45" customHeight="1">
      <c r="A27" s="99" t="s">
        <v>36</v>
      </c>
      <c r="B27" s="84">
        <v>12382</v>
      </c>
      <c r="C27" s="84">
        <v>12516</v>
      </c>
      <c r="D27" s="100">
        <f t="shared" si="0"/>
        <v>1.0822161201744507E-2</v>
      </c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pans="1:254" ht="11.45" customHeight="1">
      <c r="A28" s="99" t="s">
        <v>37</v>
      </c>
      <c r="B28" s="84">
        <v>7235</v>
      </c>
      <c r="C28" s="84">
        <v>12218</v>
      </c>
      <c r="D28" s="100">
        <f t="shared" si="0"/>
        <v>0.68873531444367653</v>
      </c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pans="1:254" ht="11.45" customHeight="1">
      <c r="A29" s="99" t="s">
        <v>38</v>
      </c>
      <c r="B29" s="84">
        <v>5466</v>
      </c>
      <c r="C29" s="84">
        <v>5513</v>
      </c>
      <c r="D29" s="100">
        <f t="shared" si="0"/>
        <v>8.598609586534911E-3</v>
      </c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pans="1:254" ht="11.45" customHeight="1">
      <c r="A30" s="99" t="s">
        <v>39</v>
      </c>
      <c r="B30" s="84">
        <v>2489</v>
      </c>
      <c r="C30" s="84">
        <v>3167</v>
      </c>
      <c r="D30" s="100">
        <f t="shared" si="0"/>
        <v>0.2723985536359983</v>
      </c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pans="1:254" ht="11.45" customHeight="1">
      <c r="A31" s="99" t="s">
        <v>40</v>
      </c>
      <c r="B31" s="84">
        <v>10238</v>
      </c>
      <c r="C31" s="84">
        <v>11025</v>
      </c>
      <c r="D31" s="100">
        <f t="shared" si="0"/>
        <v>7.687048251611639E-2</v>
      </c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 ht="11.45" customHeight="1">
      <c r="A32" s="99" t="s">
        <v>41</v>
      </c>
      <c r="B32" s="84">
        <v>435</v>
      </c>
      <c r="C32" s="84">
        <v>809</v>
      </c>
      <c r="D32" s="100">
        <f t="shared" si="0"/>
        <v>0.85977011494252875</v>
      </c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 ht="11.45" customHeight="1">
      <c r="A33" s="99" t="s">
        <v>42</v>
      </c>
      <c r="B33" s="84">
        <v>157</v>
      </c>
      <c r="C33" s="84">
        <v>207</v>
      </c>
      <c r="D33" s="100">
        <f t="shared" si="0"/>
        <v>0.31847133757961776</v>
      </c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 ht="11.45" customHeight="1">
      <c r="A34" s="99" t="s">
        <v>43</v>
      </c>
      <c r="B34" s="84">
        <v>1495</v>
      </c>
      <c r="C34" s="84">
        <v>1727</v>
      </c>
      <c r="D34" s="100">
        <f t="shared" si="0"/>
        <v>0.15518394648829426</v>
      </c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 ht="11.45" customHeight="1">
      <c r="A35" s="99" t="s">
        <v>44</v>
      </c>
      <c r="B35" s="84">
        <v>868</v>
      </c>
      <c r="C35" s="84">
        <v>751</v>
      </c>
      <c r="D35" s="100">
        <f t="shared" si="0"/>
        <v>-0.13479262672811065</v>
      </c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 ht="11.45" customHeight="1">
      <c r="A36" s="99" t="s">
        <v>45</v>
      </c>
      <c r="B36" s="84">
        <v>335</v>
      </c>
      <c r="C36" s="84">
        <v>387</v>
      </c>
      <c r="D36" s="100">
        <f t="shared" si="0"/>
        <v>0.15522388059701497</v>
      </c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 ht="11.45" customHeight="1">
      <c r="A37" s="99" t="s">
        <v>46</v>
      </c>
      <c r="B37" s="84">
        <v>5485</v>
      </c>
      <c r="C37" s="84">
        <v>6299</v>
      </c>
      <c r="D37" s="100">
        <f t="shared" si="0"/>
        <v>0.14840474020054684</v>
      </c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 ht="11.45" customHeight="1">
      <c r="A38" s="99" t="s">
        <v>47</v>
      </c>
      <c r="B38" s="84">
        <v>11282</v>
      </c>
      <c r="C38" s="84">
        <v>11796</v>
      </c>
      <c r="D38" s="100">
        <f t="shared" si="0"/>
        <v>4.5559297996809134E-2</v>
      </c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 ht="11.45" customHeight="1">
      <c r="A39" s="99" t="s">
        <v>48</v>
      </c>
      <c r="B39" s="84">
        <v>2635</v>
      </c>
      <c r="C39" s="84">
        <v>2994</v>
      </c>
      <c r="D39" s="100">
        <f t="shared" si="0"/>
        <v>0.13624288425047437</v>
      </c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 s="36" customFormat="1" ht="11.45" customHeight="1">
      <c r="A40" s="99" t="s">
        <v>49</v>
      </c>
      <c r="B40" s="84">
        <v>24668</v>
      </c>
      <c r="C40" s="84">
        <v>27184</v>
      </c>
      <c r="D40" s="100">
        <f t="shared" si="0"/>
        <v>0.10199448678449818</v>
      </c>
    </row>
    <row r="41" spans="1:254" ht="11.45" customHeight="1">
      <c r="A41" s="99" t="s">
        <v>50</v>
      </c>
      <c r="B41" s="84">
        <v>1081</v>
      </c>
      <c r="C41" s="84">
        <v>1125</v>
      </c>
      <c r="D41" s="100">
        <f t="shared" si="0"/>
        <v>4.0703052728954692E-2</v>
      </c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 ht="11.45" customHeight="1">
      <c r="A42" s="99" t="s">
        <v>51</v>
      </c>
      <c r="B42" s="84">
        <v>287</v>
      </c>
      <c r="C42" s="84">
        <v>237</v>
      </c>
      <c r="D42" s="100">
        <f t="shared" si="0"/>
        <v>-0.17421602787456447</v>
      </c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 ht="11.45" customHeight="1">
      <c r="A43" s="99" t="s">
        <v>52</v>
      </c>
      <c r="B43" s="84">
        <v>4329</v>
      </c>
      <c r="C43" s="84">
        <v>4489</v>
      </c>
      <c r="D43" s="100">
        <f t="shared" si="0"/>
        <v>3.6960036960036913E-2</v>
      </c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ht="11.45" customHeight="1">
      <c r="A44" s="99" t="s">
        <v>53</v>
      </c>
      <c r="B44" s="84">
        <v>1353</v>
      </c>
      <c r="C44" s="84">
        <v>1493</v>
      </c>
      <c r="D44" s="100">
        <f t="shared" si="0"/>
        <v>0.10347376201034741</v>
      </c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ht="11.45" customHeight="1">
      <c r="A45" s="99" t="s">
        <v>54</v>
      </c>
      <c r="B45" s="84">
        <v>2947</v>
      </c>
      <c r="C45" s="84">
        <v>2826</v>
      </c>
      <c r="D45" s="100">
        <f t="shared" si="0"/>
        <v>-4.1058703766542193E-2</v>
      </c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ht="11.45" customHeight="1">
      <c r="A46" s="99" t="s">
        <v>55</v>
      </c>
      <c r="B46" s="84">
        <v>16775</v>
      </c>
      <c r="C46" s="84">
        <v>29879</v>
      </c>
      <c r="D46" s="100">
        <f t="shared" si="0"/>
        <v>0.78116244411326385</v>
      </c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  <row r="47" spans="1:254" ht="11.45" customHeight="1">
      <c r="A47" s="99" t="s">
        <v>56</v>
      </c>
      <c r="B47" s="84">
        <v>1469</v>
      </c>
      <c r="C47" s="84">
        <v>1429</v>
      </c>
      <c r="D47" s="100">
        <f t="shared" si="0"/>
        <v>-2.7229407760381186E-2</v>
      </c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</row>
    <row r="48" spans="1:254" ht="11.45" customHeight="1">
      <c r="A48" s="99" t="s">
        <v>57</v>
      </c>
      <c r="B48" s="84">
        <v>7365</v>
      </c>
      <c r="C48" s="84">
        <v>11908</v>
      </c>
      <c r="D48" s="100">
        <f t="shared" si="0"/>
        <v>0.61683638832315002</v>
      </c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</row>
    <row r="49" spans="1:254" ht="11.45" customHeight="1">
      <c r="A49" s="99" t="s">
        <v>58</v>
      </c>
      <c r="B49" s="84">
        <v>9766</v>
      </c>
      <c r="C49" s="84">
        <v>10039</v>
      </c>
      <c r="D49" s="100">
        <f t="shared" si="0"/>
        <v>2.7954126561539949E-2</v>
      </c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</row>
    <row r="50" spans="1:254" ht="11.45" customHeight="1">
      <c r="A50" s="99" t="s">
        <v>59</v>
      </c>
      <c r="B50" s="84">
        <v>5532</v>
      </c>
      <c r="C50" s="84">
        <v>4534</v>
      </c>
      <c r="D50" s="100">
        <f t="shared" si="0"/>
        <v>-0.18040491684743309</v>
      </c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</row>
    <row r="51" spans="1:254" s="37" customFormat="1" ht="11.45" customHeight="1">
      <c r="A51" s="99" t="s">
        <v>60</v>
      </c>
      <c r="B51" s="84">
        <v>5160</v>
      </c>
      <c r="C51" s="84">
        <v>3990</v>
      </c>
      <c r="D51" s="100">
        <f t="shared" si="0"/>
        <v>-0.22674418604651159</v>
      </c>
    </row>
    <row r="52" spans="1:254" s="37" customFormat="1" ht="11.45" customHeight="1">
      <c r="A52" s="99" t="s">
        <v>61</v>
      </c>
      <c r="B52" s="84">
        <v>1888</v>
      </c>
      <c r="C52" s="84">
        <v>2339</v>
      </c>
      <c r="D52" s="100">
        <f t="shared" si="0"/>
        <v>0.23887711864406769</v>
      </c>
    </row>
    <row r="53" spans="1:254" s="37" customFormat="1" ht="11.45" customHeight="1">
      <c r="A53" s="99" t="s">
        <v>62</v>
      </c>
      <c r="B53" s="84">
        <v>722</v>
      </c>
      <c r="C53" s="84">
        <v>725</v>
      </c>
      <c r="D53" s="100">
        <f t="shared" si="0"/>
        <v>4.1551246537396835E-3</v>
      </c>
    </row>
    <row r="54" spans="1:254" ht="11.45" customHeight="1">
      <c r="A54" s="99" t="s">
        <v>63</v>
      </c>
      <c r="B54" s="84">
        <v>2116</v>
      </c>
      <c r="C54" s="84">
        <v>2291</v>
      </c>
      <c r="D54" s="100">
        <f t="shared" si="0"/>
        <v>8.2703213610586079E-2</v>
      </c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</row>
    <row r="55" spans="1:254" ht="11.45" customHeight="1">
      <c r="A55" s="101" t="s">
        <v>64</v>
      </c>
      <c r="B55" s="84">
        <v>330</v>
      </c>
      <c r="C55" s="84">
        <v>289</v>
      </c>
      <c r="D55" s="100">
        <f t="shared" si="0"/>
        <v>-0.12424242424242427</v>
      </c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pans="1:254" ht="11.45" customHeight="1">
      <c r="A56" s="101" t="s">
        <v>65</v>
      </c>
      <c r="B56" s="84">
        <v>1556</v>
      </c>
      <c r="C56" s="84">
        <v>1620</v>
      </c>
      <c r="D56" s="100">
        <f t="shared" si="0"/>
        <v>4.1131105398457546E-2</v>
      </c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</row>
    <row r="57" spans="1:254" ht="11.45" customHeight="1">
      <c r="A57" s="101" t="s">
        <v>66</v>
      </c>
      <c r="B57" s="84">
        <v>3069</v>
      </c>
      <c r="C57" s="84">
        <v>3325</v>
      </c>
      <c r="D57" s="100">
        <f t="shared" si="0"/>
        <v>8.3414793092212447E-2</v>
      </c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pans="1:254" ht="11.45" customHeight="1">
      <c r="A58" s="101" t="s">
        <v>67</v>
      </c>
      <c r="B58" s="84">
        <v>362</v>
      </c>
      <c r="C58" s="84">
        <v>383</v>
      </c>
      <c r="D58" s="100">
        <f t="shared" si="0"/>
        <v>5.8011049723756924E-2</v>
      </c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</row>
    <row r="59" spans="1:254" ht="11.45" customHeight="1">
      <c r="A59" s="101" t="s">
        <v>68</v>
      </c>
      <c r="B59" s="84">
        <v>64</v>
      </c>
      <c r="C59" s="84">
        <v>53</v>
      </c>
      <c r="D59" s="100">
        <f t="shared" si="0"/>
        <v>-0.171875</v>
      </c>
      <c r="E59" s="38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</row>
    <row r="60" spans="1:254" ht="11.45" customHeight="1">
      <c r="A60" s="102" t="s">
        <v>69</v>
      </c>
      <c r="B60" s="103">
        <v>307093</v>
      </c>
      <c r="C60" s="103">
        <v>335742</v>
      </c>
      <c r="D60" s="100">
        <f t="shared" si="0"/>
        <v>9.3290957462397461E-2</v>
      </c>
      <c r="E60" s="39"/>
      <c r="F60" s="40">
        <f>C60/$C$62</f>
        <v>0.38017494692144371</v>
      </c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pans="1:254" ht="11.45" customHeight="1">
      <c r="A61" s="102" t="s">
        <v>70</v>
      </c>
      <c r="B61" s="103">
        <v>546243</v>
      </c>
      <c r="C61" s="103">
        <v>547383</v>
      </c>
      <c r="D61" s="100">
        <f t="shared" si="0"/>
        <v>2.0869832656893461E-3</v>
      </c>
      <c r="E61" s="39"/>
      <c r="F61" s="40">
        <f>C61/$C$62</f>
        <v>0.61982505307855629</v>
      </c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pans="1:254" ht="11.45" customHeight="1">
      <c r="A62" s="104" t="s">
        <v>71</v>
      </c>
      <c r="B62" s="105">
        <v>853336</v>
      </c>
      <c r="C62" s="105">
        <v>883125</v>
      </c>
      <c r="D62" s="100">
        <f t="shared" si="0"/>
        <v>3.4908875284764829E-2</v>
      </c>
      <c r="E62" s="39"/>
      <c r="F62" s="40">
        <f>C62/$C$62</f>
        <v>1</v>
      </c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pans="1:254" ht="11.45" customHeight="1">
      <c r="A63" s="106" t="s">
        <v>72</v>
      </c>
      <c r="B63" s="106"/>
      <c r="C63" s="106"/>
      <c r="D63" s="106"/>
      <c r="E63" s="39"/>
    </row>
    <row r="64" spans="1:254" ht="11.45" customHeight="1">
      <c r="C64" s="108"/>
      <c r="D64" s="109"/>
      <c r="E64" s="39"/>
      <c r="F64" s="41"/>
    </row>
    <row r="65" spans="3:5" ht="13.9" customHeight="1">
      <c r="C65" s="167"/>
      <c r="D65" s="167"/>
      <c r="E65" s="39"/>
    </row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</sheetData>
  <sheetProtection selectLockedCells="1" selectUnlockedCells="1"/>
  <mergeCells count="5">
    <mergeCell ref="A1:D2"/>
    <mergeCell ref="A3:A4"/>
    <mergeCell ref="B3:B4"/>
    <mergeCell ref="C3:C4"/>
    <mergeCell ref="D3:D4"/>
  </mergeCells>
  <pageMargins left="0.74803149606299213" right="0.74803149606299213" top="1.299212598425197" bottom="1.299212598425197" header="0.51181102362204722" footer="0.51181102362204722"/>
  <pageSetup paperSize="9" scale="94" firstPageNumber="0" fitToWidth="0" pageOrder="overThenDown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M62"/>
  <sheetViews>
    <sheetView zoomScale="110" zoomScaleNormal="110" workbookViewId="0">
      <selection sqref="A1:D62"/>
    </sheetView>
  </sheetViews>
  <sheetFormatPr defaultColWidth="11.7109375" defaultRowHeight="15"/>
  <cols>
    <col min="1" max="1" width="27.7109375" style="110" customWidth="1"/>
    <col min="2" max="4" width="9.140625" style="110" customWidth="1"/>
    <col min="5" max="232" width="9.140625" style="42" customWidth="1"/>
    <col min="233" max="233" width="9.140625" style="43" customWidth="1"/>
    <col min="234" max="247" width="11.7109375" style="43"/>
  </cols>
  <sheetData>
    <row r="1" spans="1:247" ht="33.4" customHeight="1">
      <c r="A1" s="182" t="s">
        <v>73</v>
      </c>
      <c r="B1" s="182"/>
      <c r="C1" s="182"/>
      <c r="D1" s="182"/>
    </row>
    <row r="2" spans="1:247" ht="12" customHeight="1">
      <c r="A2" s="183" t="s">
        <v>13</v>
      </c>
      <c r="B2" s="186">
        <v>2023</v>
      </c>
      <c r="C2" s="186">
        <v>2024</v>
      </c>
      <c r="D2" s="185" t="s">
        <v>135</v>
      </c>
      <c r="HX2" s="43"/>
      <c r="IM2"/>
    </row>
    <row r="3" spans="1:247" ht="13.5" customHeight="1">
      <c r="A3" s="183"/>
      <c r="B3" s="186"/>
      <c r="C3" s="186"/>
      <c r="D3" s="186"/>
      <c r="HX3" s="43"/>
      <c r="IM3"/>
    </row>
    <row r="4" spans="1:247" ht="11.45" customHeight="1">
      <c r="A4" s="99" t="s">
        <v>14</v>
      </c>
      <c r="B4" s="84">
        <v>28950</v>
      </c>
      <c r="C4" s="84">
        <v>27970</v>
      </c>
      <c r="D4" s="100">
        <f>C4/B4-1</f>
        <v>-3.3851468048359257E-2</v>
      </c>
      <c r="HX4" s="43"/>
      <c r="IM4"/>
    </row>
    <row r="5" spans="1:247" ht="11.45" customHeight="1">
      <c r="A5" s="99" t="s">
        <v>15</v>
      </c>
      <c r="B5" s="84">
        <v>14247</v>
      </c>
      <c r="C5" s="84">
        <v>14518</v>
      </c>
      <c r="D5" s="100">
        <f t="shared" ref="D5:D61" si="0">C5/B5-1</f>
        <v>1.9021548396153554E-2</v>
      </c>
      <c r="HX5" s="43"/>
      <c r="IM5"/>
    </row>
    <row r="6" spans="1:247" ht="11.45" customHeight="1">
      <c r="A6" s="99" t="s">
        <v>16</v>
      </c>
      <c r="B6" s="84">
        <v>9792</v>
      </c>
      <c r="C6" s="84">
        <v>11092</v>
      </c>
      <c r="D6" s="100">
        <f t="shared" si="0"/>
        <v>0.1327614379084967</v>
      </c>
      <c r="HX6" s="43"/>
      <c r="IM6"/>
    </row>
    <row r="7" spans="1:247" ht="11.45" customHeight="1">
      <c r="A7" s="99" t="s">
        <v>17</v>
      </c>
      <c r="B7" s="84">
        <v>7076</v>
      </c>
      <c r="C7" s="84">
        <v>5657</v>
      </c>
      <c r="D7" s="100">
        <f t="shared" si="0"/>
        <v>-0.20053702656868289</v>
      </c>
      <c r="HX7" s="43"/>
      <c r="IM7"/>
    </row>
    <row r="8" spans="1:247" ht="11.45" customHeight="1">
      <c r="A8" s="99" t="s">
        <v>18</v>
      </c>
      <c r="B8" s="84">
        <v>2857</v>
      </c>
      <c r="C8" s="84">
        <v>2887</v>
      </c>
      <c r="D8" s="100">
        <f t="shared" si="0"/>
        <v>1.0500525026251317E-2</v>
      </c>
      <c r="HX8" s="43"/>
      <c r="IM8"/>
    </row>
    <row r="9" spans="1:247" ht="11.45" customHeight="1">
      <c r="A9" s="99" t="s">
        <v>19</v>
      </c>
      <c r="B9" s="84">
        <v>45841</v>
      </c>
      <c r="C9" s="84">
        <v>44815</v>
      </c>
      <c r="D9" s="100">
        <f t="shared" si="0"/>
        <v>-2.2381710695665413E-2</v>
      </c>
      <c r="HX9" s="43"/>
      <c r="IM9"/>
    </row>
    <row r="10" spans="1:247" ht="11.45" customHeight="1">
      <c r="A10" s="99" t="s">
        <v>20</v>
      </c>
      <c r="B10" s="84">
        <v>95796</v>
      </c>
      <c r="C10" s="84">
        <v>96289</v>
      </c>
      <c r="D10" s="100">
        <f t="shared" si="0"/>
        <v>5.146352666081988E-3</v>
      </c>
      <c r="HX10" s="43"/>
      <c r="IM10"/>
    </row>
    <row r="11" spans="1:247" ht="11.45" customHeight="1">
      <c r="A11" s="99" t="s">
        <v>21</v>
      </c>
      <c r="B11" s="84">
        <v>5769</v>
      </c>
      <c r="C11" s="84">
        <v>5397</v>
      </c>
      <c r="D11" s="100">
        <f t="shared" si="0"/>
        <v>-6.4482579303172138E-2</v>
      </c>
      <c r="HX11" s="43"/>
      <c r="IM11"/>
    </row>
    <row r="12" spans="1:247" ht="11.45" customHeight="1">
      <c r="A12" s="99" t="s">
        <v>22</v>
      </c>
      <c r="B12" s="84">
        <v>3550</v>
      </c>
      <c r="C12" s="84">
        <v>3430</v>
      </c>
      <c r="D12" s="100">
        <f t="shared" si="0"/>
        <v>-3.3802816901408406E-2</v>
      </c>
      <c r="HX12" s="43"/>
      <c r="IM12"/>
    </row>
    <row r="13" spans="1:247" ht="11.45" customHeight="1">
      <c r="A13" s="99" t="s">
        <v>23</v>
      </c>
      <c r="B13" s="84">
        <v>423</v>
      </c>
      <c r="C13" s="84">
        <v>715</v>
      </c>
      <c r="D13" s="100">
        <f t="shared" si="0"/>
        <v>0.69030732860520105</v>
      </c>
      <c r="HX13" s="43"/>
      <c r="IM13"/>
    </row>
    <row r="14" spans="1:247" ht="11.45" customHeight="1">
      <c r="A14" s="99" t="s">
        <v>24</v>
      </c>
      <c r="B14" s="84">
        <v>738</v>
      </c>
      <c r="C14" s="84">
        <v>1033</v>
      </c>
      <c r="D14" s="100">
        <f t="shared" si="0"/>
        <v>0.39972899728997291</v>
      </c>
      <c r="HX14" s="43"/>
      <c r="IM14"/>
    </row>
    <row r="15" spans="1:247" ht="11.45" customHeight="1">
      <c r="A15" s="99" t="s">
        <v>25</v>
      </c>
      <c r="B15" s="84">
        <v>3896</v>
      </c>
      <c r="C15" s="84">
        <v>4117</v>
      </c>
      <c r="D15" s="100">
        <f t="shared" si="0"/>
        <v>5.6724845995893114E-2</v>
      </c>
      <c r="HX15" s="43"/>
      <c r="IM15"/>
    </row>
    <row r="16" spans="1:247" ht="11.45" customHeight="1">
      <c r="A16" s="99" t="s">
        <v>26</v>
      </c>
      <c r="B16" s="84">
        <v>20892</v>
      </c>
      <c r="C16" s="84">
        <v>19662</v>
      </c>
      <c r="D16" s="100">
        <f t="shared" si="0"/>
        <v>-5.8874210224009182E-2</v>
      </c>
      <c r="HX16" s="43"/>
      <c r="IM16"/>
    </row>
    <row r="17" spans="1:247" ht="11.45" customHeight="1">
      <c r="A17" s="99" t="s">
        <v>27</v>
      </c>
      <c r="B17" s="84">
        <v>18273</v>
      </c>
      <c r="C17" s="84">
        <v>20186</v>
      </c>
      <c r="D17" s="100">
        <f t="shared" si="0"/>
        <v>0.10468997975154593</v>
      </c>
      <c r="HX17" s="43"/>
      <c r="IM17"/>
    </row>
    <row r="18" spans="1:247" ht="11.45" customHeight="1">
      <c r="A18" s="99" t="s">
        <v>28</v>
      </c>
      <c r="B18" s="84">
        <v>11507</v>
      </c>
      <c r="C18" s="84">
        <v>9590</v>
      </c>
      <c r="D18" s="100">
        <f t="shared" si="0"/>
        <v>-0.16659424698009906</v>
      </c>
      <c r="HX18" s="43"/>
      <c r="IM18"/>
    </row>
    <row r="19" spans="1:247" ht="11.45" customHeight="1">
      <c r="A19" s="99" t="s">
        <v>29</v>
      </c>
      <c r="B19" s="84">
        <v>26441</v>
      </c>
      <c r="C19" s="84">
        <v>25703</v>
      </c>
      <c r="D19" s="100">
        <f t="shared" si="0"/>
        <v>-2.7911198517453939E-2</v>
      </c>
      <c r="HX19" s="43"/>
      <c r="IM19"/>
    </row>
    <row r="20" spans="1:247" ht="11.45" customHeight="1">
      <c r="A20" s="99" t="s">
        <v>30</v>
      </c>
      <c r="B20" s="84">
        <v>9056</v>
      </c>
      <c r="C20" s="84">
        <v>10641</v>
      </c>
      <c r="D20" s="100">
        <f t="shared" si="0"/>
        <v>0.17502208480565362</v>
      </c>
      <c r="HX20" s="43"/>
      <c r="IM20"/>
    </row>
    <row r="21" spans="1:247" ht="11.45" customHeight="1">
      <c r="A21" s="99" t="s">
        <v>31</v>
      </c>
      <c r="B21" s="84">
        <v>4407</v>
      </c>
      <c r="C21" s="84">
        <v>4283</v>
      </c>
      <c r="D21" s="100">
        <f t="shared" si="0"/>
        <v>-2.8137054685727247E-2</v>
      </c>
      <c r="HX21" s="43"/>
      <c r="IM21"/>
    </row>
    <row r="22" spans="1:247" ht="11.45" customHeight="1">
      <c r="A22" s="99" t="s">
        <v>32</v>
      </c>
      <c r="B22" s="84">
        <v>3542</v>
      </c>
      <c r="C22" s="84">
        <v>4017</v>
      </c>
      <c r="D22" s="100">
        <f t="shared" si="0"/>
        <v>0.13410502540937319</v>
      </c>
      <c r="HX22" s="43"/>
      <c r="IM22"/>
    </row>
    <row r="23" spans="1:247" ht="11.45" customHeight="1">
      <c r="A23" s="99" t="s">
        <v>33</v>
      </c>
      <c r="B23" s="84">
        <v>5423</v>
      </c>
      <c r="C23" s="84">
        <v>5789</v>
      </c>
      <c r="D23" s="100">
        <f t="shared" si="0"/>
        <v>6.7490319011617173E-2</v>
      </c>
      <c r="HX23" s="43"/>
      <c r="IM23"/>
    </row>
    <row r="24" spans="1:247" ht="11.45" customHeight="1">
      <c r="A24" s="99" t="s">
        <v>34</v>
      </c>
      <c r="B24" s="84">
        <v>28445</v>
      </c>
      <c r="C24" s="84">
        <v>32157</v>
      </c>
      <c r="D24" s="100">
        <f t="shared" si="0"/>
        <v>0.1304974512216559</v>
      </c>
      <c r="HX24" s="43"/>
      <c r="IM24"/>
    </row>
    <row r="25" spans="1:247" ht="11.45" customHeight="1">
      <c r="A25" s="99" t="s">
        <v>35</v>
      </c>
      <c r="B25" s="84">
        <v>5526</v>
      </c>
      <c r="C25" s="84">
        <v>5742</v>
      </c>
      <c r="D25" s="100">
        <f t="shared" si="0"/>
        <v>3.9087947882736174E-2</v>
      </c>
      <c r="HX25" s="43"/>
      <c r="IM25"/>
    </row>
    <row r="26" spans="1:247" ht="11.45" customHeight="1">
      <c r="A26" s="99" t="s">
        <v>36</v>
      </c>
      <c r="B26" s="84">
        <v>22927</v>
      </c>
      <c r="C26" s="84">
        <v>23534</v>
      </c>
      <c r="D26" s="100">
        <f t="shared" si="0"/>
        <v>2.6475334758145452E-2</v>
      </c>
      <c r="HX26" s="43"/>
      <c r="IM26"/>
    </row>
    <row r="27" spans="1:247" ht="11.45" customHeight="1">
      <c r="A27" s="99" t="s">
        <v>37</v>
      </c>
      <c r="B27" s="84">
        <v>13140</v>
      </c>
      <c r="C27" s="84">
        <v>23522</v>
      </c>
      <c r="D27" s="100">
        <f t="shared" si="0"/>
        <v>0.79010654490106536</v>
      </c>
      <c r="HX27" s="43"/>
      <c r="IM27"/>
    </row>
    <row r="28" spans="1:247" ht="11.45" customHeight="1">
      <c r="A28" s="99" t="s">
        <v>38</v>
      </c>
      <c r="B28" s="84">
        <v>10413</v>
      </c>
      <c r="C28" s="84">
        <v>10678</v>
      </c>
      <c r="D28" s="100">
        <f t="shared" si="0"/>
        <v>2.5448958033227775E-2</v>
      </c>
      <c r="HX28" s="43"/>
      <c r="IM28"/>
    </row>
    <row r="29" spans="1:247" ht="11.45" customHeight="1">
      <c r="A29" s="99" t="s">
        <v>39</v>
      </c>
      <c r="B29" s="84">
        <v>4609</v>
      </c>
      <c r="C29" s="84">
        <v>6444</v>
      </c>
      <c r="D29" s="100">
        <f t="shared" si="0"/>
        <v>0.39813408548492091</v>
      </c>
      <c r="HX29" s="43"/>
      <c r="IM29"/>
    </row>
    <row r="30" spans="1:247" ht="11.45" customHeight="1">
      <c r="A30" s="99" t="s">
        <v>40</v>
      </c>
      <c r="B30" s="84">
        <v>27505</v>
      </c>
      <c r="C30" s="84">
        <v>30651</v>
      </c>
      <c r="D30" s="100">
        <f t="shared" si="0"/>
        <v>0.11437920378113065</v>
      </c>
      <c r="HX30" s="43"/>
      <c r="IM30"/>
    </row>
    <row r="31" spans="1:247" ht="11.45" customHeight="1">
      <c r="A31" s="99" t="s">
        <v>41</v>
      </c>
      <c r="B31" s="84">
        <v>904</v>
      </c>
      <c r="C31" s="84">
        <v>1503</v>
      </c>
      <c r="D31" s="100">
        <f t="shared" si="0"/>
        <v>0.66261061946902644</v>
      </c>
      <c r="HX31" s="43"/>
      <c r="IM31"/>
    </row>
    <row r="32" spans="1:247" ht="11.45" customHeight="1">
      <c r="A32" s="99" t="s">
        <v>42</v>
      </c>
      <c r="B32" s="84">
        <v>404</v>
      </c>
      <c r="C32" s="84">
        <v>496</v>
      </c>
      <c r="D32" s="100">
        <f t="shared" si="0"/>
        <v>0.2277227722772277</v>
      </c>
      <c r="HX32" s="43"/>
      <c r="IM32"/>
    </row>
    <row r="33" spans="1:247" ht="11.45" customHeight="1">
      <c r="A33" s="99" t="s">
        <v>43</v>
      </c>
      <c r="B33" s="84">
        <v>2681</v>
      </c>
      <c r="C33" s="84">
        <v>2749</v>
      </c>
      <c r="D33" s="100">
        <f t="shared" si="0"/>
        <v>2.5363670272286365E-2</v>
      </c>
      <c r="HX33" s="43"/>
      <c r="IM33"/>
    </row>
    <row r="34" spans="1:247" ht="11.45" customHeight="1">
      <c r="A34" s="99" t="s">
        <v>44</v>
      </c>
      <c r="B34" s="84">
        <v>1856</v>
      </c>
      <c r="C34" s="84">
        <v>1473</v>
      </c>
      <c r="D34" s="100">
        <f t="shared" si="0"/>
        <v>-0.20635775862068961</v>
      </c>
      <c r="HX34" s="43"/>
      <c r="IM34"/>
    </row>
    <row r="35" spans="1:247" ht="11.45" customHeight="1">
      <c r="A35" s="99" t="s">
        <v>45</v>
      </c>
      <c r="B35" s="84">
        <v>834</v>
      </c>
      <c r="C35" s="84">
        <v>1120</v>
      </c>
      <c r="D35" s="100">
        <f t="shared" si="0"/>
        <v>0.34292565947242215</v>
      </c>
      <c r="HX35" s="43"/>
      <c r="IM35"/>
    </row>
    <row r="36" spans="1:247" ht="11.45" customHeight="1">
      <c r="A36" s="99" t="s">
        <v>46</v>
      </c>
      <c r="B36" s="84">
        <v>11083</v>
      </c>
      <c r="C36" s="84">
        <v>11227</v>
      </c>
      <c r="D36" s="100">
        <f t="shared" si="0"/>
        <v>1.2992871966074127E-2</v>
      </c>
      <c r="HX36" s="43"/>
      <c r="IM36"/>
    </row>
    <row r="37" spans="1:247" ht="11.45" customHeight="1">
      <c r="A37" s="99" t="s">
        <v>47</v>
      </c>
      <c r="B37" s="84">
        <v>29781</v>
      </c>
      <c r="C37" s="84">
        <v>30329</v>
      </c>
      <c r="D37" s="100">
        <f t="shared" si="0"/>
        <v>1.8400993922299547E-2</v>
      </c>
      <c r="HX37" s="43"/>
      <c r="IM37"/>
    </row>
    <row r="38" spans="1:247" ht="11.45" customHeight="1">
      <c r="A38" s="99" t="s">
        <v>48</v>
      </c>
      <c r="B38" s="84">
        <v>7960</v>
      </c>
      <c r="C38" s="84">
        <v>9271</v>
      </c>
      <c r="D38" s="100">
        <f t="shared" si="0"/>
        <v>0.16469849246231161</v>
      </c>
      <c r="HX38" s="43"/>
      <c r="IM38"/>
    </row>
    <row r="39" spans="1:247" ht="11.45" customHeight="1">
      <c r="A39" s="99" t="s">
        <v>49</v>
      </c>
      <c r="B39" s="84">
        <v>96510</v>
      </c>
      <c r="C39" s="84">
        <v>109988</v>
      </c>
      <c r="D39" s="100">
        <f t="shared" si="0"/>
        <v>0.13965392187338099</v>
      </c>
      <c r="HX39" s="43"/>
      <c r="IM39"/>
    </row>
    <row r="40" spans="1:247" ht="11.45" customHeight="1">
      <c r="A40" s="99" t="s">
        <v>50</v>
      </c>
      <c r="B40" s="84">
        <v>4935</v>
      </c>
      <c r="C40" s="84">
        <v>4847</v>
      </c>
      <c r="D40" s="100">
        <f t="shared" si="0"/>
        <v>-1.7831813576494437E-2</v>
      </c>
      <c r="HX40" s="43"/>
      <c r="IM40"/>
    </row>
    <row r="41" spans="1:247" ht="11.45" customHeight="1">
      <c r="A41" s="99" t="s">
        <v>51</v>
      </c>
      <c r="B41" s="84">
        <v>780</v>
      </c>
      <c r="C41" s="84">
        <v>781</v>
      </c>
      <c r="D41" s="100">
        <f t="shared" si="0"/>
        <v>1.2820512820512775E-3</v>
      </c>
      <c r="HX41" s="43"/>
      <c r="IM41"/>
    </row>
    <row r="42" spans="1:247" ht="11.45" customHeight="1">
      <c r="A42" s="99" t="s">
        <v>52</v>
      </c>
      <c r="B42" s="84">
        <v>15714</v>
      </c>
      <c r="C42" s="84">
        <v>18728</v>
      </c>
      <c r="D42" s="100">
        <f t="shared" si="0"/>
        <v>0.19180348733613339</v>
      </c>
      <c r="HX42" s="43"/>
      <c r="IM42"/>
    </row>
    <row r="43" spans="1:247" ht="11.45" customHeight="1">
      <c r="A43" s="99" t="s">
        <v>53</v>
      </c>
      <c r="B43" s="84">
        <v>4580</v>
      </c>
      <c r="C43" s="84">
        <v>4564</v>
      </c>
      <c r="D43" s="100">
        <f t="shared" si="0"/>
        <v>-3.4934497816594412E-3</v>
      </c>
      <c r="HX43" s="43"/>
      <c r="IM43"/>
    </row>
    <row r="44" spans="1:247" ht="11.45" customHeight="1">
      <c r="A44" s="99" t="s">
        <v>54</v>
      </c>
      <c r="B44" s="84">
        <v>11329</v>
      </c>
      <c r="C44" s="84">
        <v>9308</v>
      </c>
      <c r="D44" s="100">
        <f t="shared" si="0"/>
        <v>-0.17839173801747732</v>
      </c>
      <c r="HX44" s="43"/>
      <c r="IM44"/>
    </row>
    <row r="45" spans="1:247" ht="11.45" customHeight="1">
      <c r="A45" s="99" t="s">
        <v>55</v>
      </c>
      <c r="B45" s="84">
        <v>24324</v>
      </c>
      <c r="C45" s="84">
        <v>35801</v>
      </c>
      <c r="D45" s="100">
        <f t="shared" si="0"/>
        <v>0.47183851340240102</v>
      </c>
      <c r="HX45" s="43"/>
      <c r="IM45"/>
    </row>
    <row r="46" spans="1:247" ht="11.45" customHeight="1">
      <c r="A46" s="99" t="s">
        <v>56</v>
      </c>
      <c r="B46" s="84">
        <v>4890</v>
      </c>
      <c r="C46" s="84">
        <v>5693</v>
      </c>
      <c r="D46" s="100">
        <f t="shared" si="0"/>
        <v>0.16421267893660541</v>
      </c>
      <c r="HX46" s="43"/>
      <c r="IM46"/>
    </row>
    <row r="47" spans="1:247" ht="11.45" customHeight="1">
      <c r="A47" s="99" t="s">
        <v>57</v>
      </c>
      <c r="B47" s="84">
        <v>9058</v>
      </c>
      <c r="C47" s="84">
        <v>13642</v>
      </c>
      <c r="D47" s="100">
        <f t="shared" si="0"/>
        <v>0.50607198056966207</v>
      </c>
      <c r="HX47" s="43"/>
      <c r="IM47"/>
    </row>
    <row r="48" spans="1:247" ht="11.45" customHeight="1">
      <c r="A48" s="99" t="s">
        <v>58</v>
      </c>
      <c r="B48" s="84">
        <v>14873</v>
      </c>
      <c r="C48" s="84">
        <v>14887</v>
      </c>
      <c r="D48" s="100">
        <f t="shared" si="0"/>
        <v>9.4130303234041257E-4</v>
      </c>
      <c r="HX48" s="43"/>
      <c r="IM48"/>
    </row>
    <row r="49" spans="1:247" ht="11.45" customHeight="1">
      <c r="A49" s="99" t="s">
        <v>59</v>
      </c>
      <c r="B49" s="84">
        <v>12067</v>
      </c>
      <c r="C49" s="84">
        <v>11926</v>
      </c>
      <c r="D49" s="100">
        <f t="shared" si="0"/>
        <v>-1.1684760089500257E-2</v>
      </c>
      <c r="HX49" s="43"/>
      <c r="IM49"/>
    </row>
    <row r="50" spans="1:247" ht="11.45" customHeight="1">
      <c r="A50" s="99" t="s">
        <v>60</v>
      </c>
      <c r="B50" s="84">
        <v>19297</v>
      </c>
      <c r="C50" s="84">
        <v>14268</v>
      </c>
      <c r="D50" s="100">
        <f t="shared" si="0"/>
        <v>-0.26061045758408041</v>
      </c>
      <c r="HX50" s="43"/>
      <c r="IM50"/>
    </row>
    <row r="51" spans="1:247" ht="11.45" customHeight="1">
      <c r="A51" s="99" t="s">
        <v>74</v>
      </c>
      <c r="B51" s="84">
        <v>4829</v>
      </c>
      <c r="C51" s="84">
        <v>7001</v>
      </c>
      <c r="D51" s="100">
        <f t="shared" si="0"/>
        <v>0.44978256367778013</v>
      </c>
      <c r="HX51" s="43"/>
      <c r="IM51"/>
    </row>
    <row r="52" spans="1:247" ht="11.45" customHeight="1">
      <c r="A52" s="99" t="s">
        <v>62</v>
      </c>
      <c r="B52" s="84">
        <v>4216</v>
      </c>
      <c r="C52" s="84">
        <v>4088</v>
      </c>
      <c r="D52" s="100">
        <f t="shared" si="0"/>
        <v>-3.0360531309297945E-2</v>
      </c>
      <c r="HX52" s="43"/>
      <c r="IM52"/>
    </row>
    <row r="53" spans="1:247" ht="11.45" customHeight="1">
      <c r="A53" s="112" t="s">
        <v>63</v>
      </c>
      <c r="B53" s="84">
        <v>8460</v>
      </c>
      <c r="C53" s="84">
        <v>10241</v>
      </c>
      <c r="D53" s="100">
        <f t="shared" si="0"/>
        <v>0.21052009456264775</v>
      </c>
      <c r="HX53" s="43"/>
      <c r="IM53"/>
    </row>
    <row r="54" spans="1:247" ht="11.45" customHeight="1">
      <c r="A54" s="111" t="s">
        <v>64</v>
      </c>
      <c r="B54" s="84">
        <v>1245</v>
      </c>
      <c r="C54" s="84">
        <v>981</v>
      </c>
      <c r="D54" s="100">
        <f t="shared" si="0"/>
        <v>-0.21204819277108433</v>
      </c>
      <c r="HX54" s="43"/>
      <c r="IM54"/>
    </row>
    <row r="55" spans="1:247" ht="11.45" customHeight="1">
      <c r="A55" s="111" t="s">
        <v>65</v>
      </c>
      <c r="B55" s="84">
        <v>4660</v>
      </c>
      <c r="C55" s="84">
        <v>4045</v>
      </c>
      <c r="D55" s="100">
        <f t="shared" si="0"/>
        <v>-0.13197424892703857</v>
      </c>
      <c r="HX55" s="43"/>
      <c r="IM55"/>
    </row>
    <row r="56" spans="1:247" ht="11.45" customHeight="1">
      <c r="A56" s="111" t="s">
        <v>66</v>
      </c>
      <c r="B56" s="84">
        <v>9034</v>
      </c>
      <c r="C56" s="84">
        <v>10360</v>
      </c>
      <c r="D56" s="100">
        <f t="shared" si="0"/>
        <v>0.14677883551029436</v>
      </c>
      <c r="HX56" s="43"/>
      <c r="IM56"/>
    </row>
    <row r="57" spans="1:247" ht="11.45" customHeight="1">
      <c r="A57" s="111" t="s">
        <v>67</v>
      </c>
      <c r="B57" s="84">
        <v>1161</v>
      </c>
      <c r="C57" s="84">
        <v>883</v>
      </c>
      <c r="D57" s="100">
        <f t="shared" si="0"/>
        <v>-0.23944875107665808</v>
      </c>
      <c r="HX57" s="43"/>
      <c r="IM57"/>
    </row>
    <row r="58" spans="1:247" ht="11.45" customHeight="1">
      <c r="A58" s="111" t="s">
        <v>68</v>
      </c>
      <c r="B58" s="84">
        <v>97</v>
      </c>
      <c r="C58" s="84">
        <v>132</v>
      </c>
      <c r="D58" s="100">
        <f t="shared" si="0"/>
        <v>0.36082474226804129</v>
      </c>
      <c r="HX58" s="43"/>
      <c r="IM58"/>
    </row>
    <row r="59" spans="1:247" ht="11.45" customHeight="1">
      <c r="A59" s="113" t="s">
        <v>69</v>
      </c>
      <c r="B59" s="103">
        <v>738603</v>
      </c>
      <c r="C59" s="103">
        <v>790851</v>
      </c>
      <c r="D59" s="100">
        <f t="shared" si="0"/>
        <v>7.0738949070068724E-2</v>
      </c>
      <c r="F59" s="177">
        <f>C59/$C$61</f>
        <v>0.34045510763809217</v>
      </c>
      <c r="HX59" s="43"/>
      <c r="IM59"/>
    </row>
    <row r="60" spans="1:247" ht="11.45" customHeight="1">
      <c r="A60" s="113" t="s">
        <v>70</v>
      </c>
      <c r="B60" s="103">
        <v>1526084</v>
      </c>
      <c r="C60" s="103">
        <v>1532072</v>
      </c>
      <c r="D60" s="100">
        <f t="shared" si="0"/>
        <v>3.9237682853630051E-3</v>
      </c>
      <c r="F60" s="177">
        <f>C60/$C$61</f>
        <v>0.65954489236190783</v>
      </c>
      <c r="HX60" s="43"/>
      <c r="IM60"/>
    </row>
    <row r="61" spans="1:247" ht="11.45" customHeight="1">
      <c r="A61" s="113" t="s">
        <v>71</v>
      </c>
      <c r="B61" s="103">
        <v>2264687</v>
      </c>
      <c r="C61" s="103">
        <v>2322923</v>
      </c>
      <c r="D61" s="100">
        <f t="shared" si="0"/>
        <v>2.5714811804015358E-2</v>
      </c>
      <c r="F61" s="177">
        <f>C61/$C$61</f>
        <v>1</v>
      </c>
      <c r="HX61" s="43"/>
      <c r="IM61"/>
    </row>
    <row r="62" spans="1:247">
      <c r="A62" s="107" t="s">
        <v>72</v>
      </c>
    </row>
  </sheetData>
  <sheetProtection selectLockedCells="1" selectUnlockedCells="1"/>
  <mergeCells count="5">
    <mergeCell ref="A1:D1"/>
    <mergeCell ref="A2:A3"/>
    <mergeCell ref="B2:B3"/>
    <mergeCell ref="D2:D3"/>
    <mergeCell ref="C2:C3"/>
  </mergeCells>
  <pageMargins left="0.75" right="0.75" top="1.2951388888888888" bottom="1.2951388888888888" header="0.51181102362204722" footer="0.51181102362204722"/>
  <pageSetup paperSize="9" scale="94" firstPageNumber="0" pageOrder="overThenDown" orientation="portrait" horizontalDpi="300" verticalDpi="300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62"/>
  <sheetViews>
    <sheetView zoomScale="110" zoomScaleNormal="110" workbookViewId="0">
      <selection activeCell="C2" sqref="C2"/>
    </sheetView>
  </sheetViews>
  <sheetFormatPr defaultColWidth="11.7109375" defaultRowHeight="12.75"/>
  <cols>
    <col min="1" max="1" width="17.7109375" style="44" customWidth="1"/>
    <col min="2" max="2" width="9.7109375" style="45" customWidth="1"/>
    <col min="3" max="5" width="9.7109375" style="44" customWidth="1"/>
    <col min="6" max="6" width="9.7109375" style="46" customWidth="1"/>
    <col min="7" max="8" width="9.7109375" style="44" customWidth="1"/>
    <col min="9" max="10" width="9.7109375" style="47" customWidth="1"/>
    <col min="11" max="12" width="9.140625" style="47" customWidth="1"/>
    <col min="13" max="13" width="9.42578125" style="47" customWidth="1"/>
    <col min="14" max="23" width="9.140625" style="47" customWidth="1"/>
    <col min="24" max="24" width="7.85546875" style="47" customWidth="1"/>
    <col min="25" max="25" width="8.5703125" style="47" customWidth="1"/>
    <col min="26" max="254" width="9.140625" style="47" customWidth="1"/>
    <col min="255" max="16384" width="11.7109375" style="7"/>
  </cols>
  <sheetData>
    <row r="1" spans="1:256" s="48" customFormat="1" ht="32.1" customHeight="1">
      <c r="A1" s="189" t="s">
        <v>129</v>
      </c>
      <c r="B1" s="189"/>
      <c r="C1" s="189"/>
      <c r="D1" s="189"/>
      <c r="E1" s="189"/>
      <c r="F1" s="189"/>
      <c r="G1" s="189"/>
      <c r="H1" s="189"/>
      <c r="I1" s="189"/>
      <c r="J1" s="189"/>
      <c r="L1" s="194" t="s">
        <v>144</v>
      </c>
      <c r="M1" s="194"/>
      <c r="N1" s="194"/>
      <c r="O1" s="194"/>
      <c r="U1" s="47"/>
    </row>
    <row r="2" spans="1:256" ht="14.45" customHeight="1">
      <c r="A2" s="71"/>
      <c r="B2" s="71">
        <v>2016</v>
      </c>
      <c r="C2" s="71">
        <v>2017</v>
      </c>
      <c r="D2" s="71">
        <v>2018</v>
      </c>
      <c r="E2" s="71">
        <v>2019</v>
      </c>
      <c r="F2" s="71">
        <v>2020</v>
      </c>
      <c r="G2" s="71">
        <v>2021</v>
      </c>
      <c r="H2" s="71">
        <v>2022</v>
      </c>
      <c r="I2" s="71">
        <v>2023</v>
      </c>
      <c r="J2" s="71">
        <v>2024</v>
      </c>
    </row>
    <row r="3" spans="1:256" ht="18.75" customHeight="1">
      <c r="A3" s="190" t="s">
        <v>75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256" ht="17.100000000000001" customHeight="1">
      <c r="A4" s="172" t="s">
        <v>76</v>
      </c>
      <c r="B4" s="173">
        <v>25</v>
      </c>
      <c r="C4" s="173">
        <v>25</v>
      </c>
      <c r="D4" s="173">
        <v>26</v>
      </c>
      <c r="E4" s="173">
        <v>26</v>
      </c>
      <c r="F4" s="173">
        <v>25</v>
      </c>
      <c r="G4" s="173">
        <v>23</v>
      </c>
      <c r="H4" s="174">
        <v>25</v>
      </c>
      <c r="I4" s="174">
        <v>25</v>
      </c>
      <c r="J4" s="141">
        <v>25</v>
      </c>
      <c r="L4" s="176"/>
      <c r="M4" s="176"/>
    </row>
    <row r="5" spans="1:256" ht="17.100000000000001" customHeight="1">
      <c r="A5" s="172" t="s">
        <v>77</v>
      </c>
      <c r="B5" s="173">
        <v>2494</v>
      </c>
      <c r="C5" s="173">
        <v>2441</v>
      </c>
      <c r="D5" s="173">
        <v>2522</v>
      </c>
      <c r="E5" s="173">
        <v>2549</v>
      </c>
      <c r="F5" s="173">
        <v>2439</v>
      </c>
      <c r="G5" s="173">
        <v>2276</v>
      </c>
      <c r="H5" s="139">
        <v>2314</v>
      </c>
      <c r="I5" s="139">
        <v>2394</v>
      </c>
      <c r="J5" s="142">
        <v>2394</v>
      </c>
      <c r="K5" s="49"/>
    </row>
    <row r="6" spans="1:256" ht="18.75" customHeight="1">
      <c r="A6" s="190" t="s">
        <v>78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256" ht="17.100000000000001" customHeight="1">
      <c r="A7" s="172" t="s">
        <v>76</v>
      </c>
      <c r="B7" s="173">
        <v>25</v>
      </c>
      <c r="C7" s="173">
        <v>25</v>
      </c>
      <c r="D7" s="173">
        <v>25</v>
      </c>
      <c r="E7" s="173">
        <v>26</v>
      </c>
      <c r="F7" s="173">
        <v>25</v>
      </c>
      <c r="G7" s="173">
        <v>24</v>
      </c>
      <c r="H7" s="173">
        <v>26</v>
      </c>
      <c r="I7" s="173">
        <v>26</v>
      </c>
      <c r="J7" s="175">
        <v>26</v>
      </c>
    </row>
    <row r="8" spans="1:256" ht="17.100000000000001" customHeight="1">
      <c r="A8" s="172" t="s">
        <v>77</v>
      </c>
      <c r="B8" s="173">
        <v>1595</v>
      </c>
      <c r="C8" s="173">
        <v>1590</v>
      </c>
      <c r="D8" s="173">
        <v>1588</v>
      </c>
      <c r="E8" s="173">
        <v>1636</v>
      </c>
      <c r="F8" s="173">
        <v>1447</v>
      </c>
      <c r="G8" s="173">
        <v>1425</v>
      </c>
      <c r="H8" s="173">
        <v>1407</v>
      </c>
      <c r="I8" s="173">
        <v>1404</v>
      </c>
      <c r="J8" s="175">
        <v>1404</v>
      </c>
      <c r="K8" s="49"/>
      <c r="M8" s="78"/>
      <c r="N8" s="50"/>
    </row>
    <row r="9" spans="1:256" ht="11.25" customHeight="1">
      <c r="A9" s="188" t="s">
        <v>11</v>
      </c>
      <c r="B9" s="188"/>
      <c r="C9" s="51"/>
      <c r="D9" s="51"/>
      <c r="E9" s="51"/>
      <c r="F9" s="52"/>
      <c r="G9" s="53"/>
      <c r="H9" s="53"/>
    </row>
    <row r="10" spans="1:256" ht="21" customHeight="1">
      <c r="A10" s="51"/>
      <c r="B10" s="54"/>
      <c r="C10" s="51"/>
      <c r="D10" s="51"/>
      <c r="E10" s="51"/>
      <c r="F10" s="52"/>
      <c r="G10" s="53"/>
      <c r="H10" s="53"/>
    </row>
    <row r="11" spans="1:256" ht="39" customHeight="1">
      <c r="A11" s="191" t="s">
        <v>128</v>
      </c>
      <c r="B11" s="191"/>
      <c r="C11" s="191"/>
      <c r="D11" s="191"/>
      <c r="E11" s="191"/>
      <c r="F11" s="191"/>
      <c r="G11" s="191"/>
      <c r="H11" s="191"/>
      <c r="I11" s="191"/>
      <c r="J11" s="191"/>
      <c r="IU11" s="47"/>
    </row>
    <row r="12" spans="1:256" ht="15" customHeight="1">
      <c r="A12" s="70"/>
      <c r="B12" s="76">
        <v>2016</v>
      </c>
      <c r="C12" s="76">
        <v>2017</v>
      </c>
      <c r="D12" s="76">
        <v>2018</v>
      </c>
      <c r="E12" s="76">
        <v>2019</v>
      </c>
      <c r="F12" s="76">
        <v>2020</v>
      </c>
      <c r="G12" s="76">
        <v>2021</v>
      </c>
      <c r="H12" s="76">
        <v>2022</v>
      </c>
      <c r="I12" s="143">
        <v>2023</v>
      </c>
      <c r="J12" s="143">
        <v>2024</v>
      </c>
      <c r="L12" s="44" t="s">
        <v>142</v>
      </c>
      <c r="M12" s="44" t="s">
        <v>143</v>
      </c>
      <c r="N12" s="44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IU12" s="47"/>
      <c r="IV12" s="47"/>
    </row>
    <row r="13" spans="1:256" ht="18" customHeight="1">
      <c r="A13" s="192" t="s">
        <v>75</v>
      </c>
      <c r="B13" s="192"/>
      <c r="C13" s="192"/>
      <c r="D13" s="192"/>
      <c r="E13" s="192"/>
      <c r="F13" s="192"/>
      <c r="G13" s="192"/>
      <c r="H13" s="192"/>
      <c r="I13" s="192"/>
      <c r="J13" s="192"/>
      <c r="O13" s="147"/>
      <c r="P13" s="154"/>
      <c r="Q13" s="154"/>
      <c r="R13" s="154"/>
      <c r="S13" s="154"/>
      <c r="T13" s="154"/>
      <c r="U13" s="154"/>
      <c r="V13" s="154"/>
      <c r="W13" s="154"/>
      <c r="X13" s="154"/>
      <c r="Y13" s="147"/>
      <c r="Z13" s="147"/>
      <c r="AA13" s="147"/>
      <c r="AB13" s="147"/>
      <c r="AC13" s="147"/>
      <c r="IU13" s="47"/>
      <c r="IV13" s="47"/>
    </row>
    <row r="14" spans="1:256" ht="17.100000000000001" customHeight="1">
      <c r="A14" s="144" t="s">
        <v>79</v>
      </c>
      <c r="B14" s="77">
        <v>219023</v>
      </c>
      <c r="C14" s="77">
        <v>262486</v>
      </c>
      <c r="D14" s="77">
        <v>271381</v>
      </c>
      <c r="E14" s="77">
        <v>279871</v>
      </c>
      <c r="F14" s="77">
        <v>94835</v>
      </c>
      <c r="G14" s="77">
        <v>138774</v>
      </c>
      <c r="H14" s="77">
        <v>197708</v>
      </c>
      <c r="I14" s="77">
        <v>249854</v>
      </c>
      <c r="J14" s="77">
        <v>255865</v>
      </c>
      <c r="L14" s="121">
        <f>J14/I14-1</f>
        <v>2.4058049901142242E-2</v>
      </c>
      <c r="M14" s="123">
        <f>J14/E14-1</f>
        <v>-8.5775232160531067E-2</v>
      </c>
      <c r="N14" s="123"/>
      <c r="O14" s="149"/>
      <c r="P14" s="150"/>
      <c r="Q14" s="150"/>
      <c r="R14" s="150"/>
      <c r="S14" s="150"/>
      <c r="T14" s="150"/>
      <c r="U14" s="150"/>
      <c r="V14" s="150"/>
      <c r="W14" s="150"/>
      <c r="X14" s="150"/>
      <c r="Y14" s="147"/>
      <c r="Z14" s="149"/>
      <c r="AA14" s="149"/>
      <c r="AB14" s="147"/>
      <c r="AC14" s="147"/>
      <c r="IU14" s="47"/>
      <c r="IV14" s="47"/>
    </row>
    <row r="15" spans="1:256" ht="17.100000000000001" customHeight="1">
      <c r="A15" s="144" t="s">
        <v>80</v>
      </c>
      <c r="B15" s="77">
        <v>564456</v>
      </c>
      <c r="C15" s="77">
        <v>604240</v>
      </c>
      <c r="D15" s="77">
        <v>619810</v>
      </c>
      <c r="E15" s="77">
        <v>642700</v>
      </c>
      <c r="F15" s="77">
        <v>274720</v>
      </c>
      <c r="G15" s="77">
        <v>402452</v>
      </c>
      <c r="H15" s="77">
        <v>489236</v>
      </c>
      <c r="I15" s="77">
        <v>555295</v>
      </c>
      <c r="J15" s="77">
        <v>570471</v>
      </c>
      <c r="L15" s="121">
        <f>J15/I15-1</f>
        <v>2.7329617590650113E-2</v>
      </c>
      <c r="M15" s="123">
        <f>J15/E15-1</f>
        <v>-0.11238369379181579</v>
      </c>
      <c r="N15" s="123"/>
      <c r="O15" s="151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20"/>
      <c r="AA15" s="120"/>
      <c r="AB15" s="147"/>
      <c r="AC15" s="153"/>
      <c r="IU15" s="47"/>
      <c r="IV15" s="47"/>
    </row>
    <row r="16" spans="1:256" ht="18" customHeight="1">
      <c r="A16" s="193" t="s">
        <v>78</v>
      </c>
      <c r="B16" s="193"/>
      <c r="C16" s="193"/>
      <c r="D16" s="193"/>
      <c r="E16" s="193"/>
      <c r="F16" s="193"/>
      <c r="G16" s="193"/>
      <c r="H16" s="193"/>
      <c r="I16" s="193"/>
      <c r="J16" s="193"/>
      <c r="L16" s="121"/>
      <c r="M16" s="123"/>
      <c r="O16" s="151"/>
      <c r="P16" s="152"/>
      <c r="Q16" s="152"/>
      <c r="R16" s="152"/>
      <c r="S16" s="152"/>
      <c r="T16" s="152"/>
      <c r="U16" s="152"/>
      <c r="V16" s="152"/>
      <c r="W16" s="152"/>
      <c r="X16" s="152"/>
      <c r="Y16" s="148"/>
      <c r="Z16" s="120"/>
      <c r="AA16" s="120"/>
      <c r="AB16" s="147"/>
      <c r="AC16" s="153"/>
      <c r="IU16" s="47"/>
    </row>
    <row r="17" spans="1:255" ht="17.100000000000001" customHeight="1">
      <c r="A17" s="144" t="s">
        <v>79</v>
      </c>
      <c r="B17" s="77">
        <v>46772</v>
      </c>
      <c r="C17" s="77">
        <v>51471</v>
      </c>
      <c r="D17" s="77">
        <v>50668</v>
      </c>
      <c r="E17" s="77">
        <v>49545</v>
      </c>
      <c r="F17" s="77">
        <v>39576</v>
      </c>
      <c r="G17" s="77">
        <v>51674</v>
      </c>
      <c r="H17" s="77">
        <v>66942</v>
      </c>
      <c r="I17" s="161">
        <v>69165</v>
      </c>
      <c r="J17" s="77">
        <v>67988</v>
      </c>
      <c r="L17" s="121">
        <f>J17/I17-1</f>
        <v>-1.7017277524759677E-2</v>
      </c>
      <c r="M17" s="123">
        <f>J17/E17-1</f>
        <v>0.37224745181148444</v>
      </c>
      <c r="N17" s="56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IU17" s="47"/>
    </row>
    <row r="18" spans="1:255" ht="17.100000000000001" customHeight="1">
      <c r="A18" s="144" t="s">
        <v>80</v>
      </c>
      <c r="B18" s="77">
        <v>174648</v>
      </c>
      <c r="C18" s="77">
        <v>187205</v>
      </c>
      <c r="D18" s="77">
        <v>180065</v>
      </c>
      <c r="E18" s="77">
        <v>185344</v>
      </c>
      <c r="F18" s="77">
        <v>147941</v>
      </c>
      <c r="G18" s="77">
        <v>193023</v>
      </c>
      <c r="H18" s="77">
        <v>282184</v>
      </c>
      <c r="I18" s="161">
        <v>293469</v>
      </c>
      <c r="J18" s="77">
        <v>310416</v>
      </c>
      <c r="L18" s="121">
        <f>J18/I18-1</f>
        <v>5.7747155576909348E-2</v>
      </c>
      <c r="M18" s="123">
        <f>J18/E18-1</f>
        <v>0.67481008287292821</v>
      </c>
      <c r="N18" s="56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IU18" s="47"/>
    </row>
    <row r="19" spans="1:255" ht="11.25" customHeight="1">
      <c r="A19" s="57" t="s">
        <v>72</v>
      </c>
      <c r="B19" s="47"/>
      <c r="C19" s="47"/>
      <c r="D19" s="47"/>
      <c r="E19" s="47"/>
      <c r="F19" s="47"/>
      <c r="G19" s="47"/>
      <c r="H19" s="47"/>
    </row>
    <row r="20" spans="1:255" ht="11.25" customHeight="1">
      <c r="A20" s="47"/>
      <c r="B20" s="47"/>
      <c r="C20" s="47"/>
      <c r="D20" s="47"/>
      <c r="E20" s="47"/>
      <c r="F20" s="47"/>
      <c r="G20" s="47"/>
      <c r="H20" s="47"/>
    </row>
    <row r="21" spans="1:255" ht="12" customHeight="1">
      <c r="A21" s="47"/>
      <c r="B21" s="47"/>
      <c r="C21" s="47"/>
      <c r="D21" s="47"/>
      <c r="E21" s="47"/>
      <c r="F21" s="47"/>
      <c r="G21" s="47"/>
      <c r="H21" s="47"/>
      <c r="K21" s="79"/>
      <c r="L21" s="79"/>
      <c r="M21" s="79"/>
      <c r="N21" s="79"/>
      <c r="O21" s="79"/>
      <c r="P21" s="79"/>
    </row>
    <row r="22" spans="1:255">
      <c r="H22" s="119"/>
      <c r="I22" s="33"/>
      <c r="J22" s="33"/>
    </row>
    <row r="23" spans="1:255" ht="12" customHeight="1"/>
    <row r="24" spans="1:255" ht="12" customHeight="1"/>
    <row r="25" spans="1:255" ht="12" customHeight="1"/>
    <row r="26" spans="1:255" ht="12" customHeight="1">
      <c r="L26" s="118" t="s">
        <v>82</v>
      </c>
    </row>
    <row r="27" spans="1:255" ht="12" customHeight="1">
      <c r="L27" s="124" t="s">
        <v>90</v>
      </c>
      <c r="M27" s="75">
        <v>2012</v>
      </c>
      <c r="N27" s="75">
        <v>2013</v>
      </c>
      <c r="O27" s="75">
        <v>2014</v>
      </c>
      <c r="P27" s="75">
        <v>2015</v>
      </c>
      <c r="Q27" s="75">
        <v>2016</v>
      </c>
      <c r="R27" s="75">
        <v>2017</v>
      </c>
      <c r="S27" s="75">
        <v>2018</v>
      </c>
      <c r="T27" s="75">
        <v>2019</v>
      </c>
      <c r="U27" s="75">
        <v>2020</v>
      </c>
      <c r="V27" s="125">
        <v>2021</v>
      </c>
      <c r="W27" s="125">
        <v>2022</v>
      </c>
      <c r="X27" s="125">
        <v>2023</v>
      </c>
      <c r="Y27" s="125">
        <v>2024</v>
      </c>
    </row>
    <row r="28" spans="1:255" ht="12" customHeight="1">
      <c r="L28" s="126" t="s">
        <v>127</v>
      </c>
      <c r="M28" s="127">
        <v>175876</v>
      </c>
      <c r="N28" s="127">
        <v>194384</v>
      </c>
      <c r="O28" s="127">
        <v>194549</v>
      </c>
      <c r="P28" s="127">
        <v>213297</v>
      </c>
      <c r="Q28" s="127">
        <v>219023</v>
      </c>
      <c r="R28" s="127">
        <v>262486</v>
      </c>
      <c r="S28" s="127">
        <v>271381</v>
      </c>
      <c r="T28" s="127">
        <v>279871</v>
      </c>
      <c r="U28" s="127">
        <v>94835</v>
      </c>
      <c r="V28" s="128">
        <v>138774</v>
      </c>
      <c r="W28" s="128">
        <v>197708</v>
      </c>
      <c r="X28" s="128">
        <v>249854</v>
      </c>
      <c r="Y28" s="128">
        <v>255865</v>
      </c>
    </row>
    <row r="29" spans="1:255" ht="12" customHeight="1">
      <c r="L29" s="126" t="s">
        <v>100</v>
      </c>
      <c r="M29" s="127">
        <v>42555</v>
      </c>
      <c r="N29" s="127">
        <v>43971</v>
      </c>
      <c r="O29" s="127">
        <v>44358</v>
      </c>
      <c r="P29" s="127">
        <v>48474</v>
      </c>
      <c r="Q29" s="127">
        <v>46772</v>
      </c>
      <c r="R29" s="127">
        <v>51471</v>
      </c>
      <c r="S29" s="127">
        <v>50668</v>
      </c>
      <c r="T29" s="127">
        <v>49545</v>
      </c>
      <c r="U29" s="127">
        <v>39576</v>
      </c>
      <c r="V29" s="128">
        <v>51674</v>
      </c>
      <c r="W29" s="128">
        <v>66942</v>
      </c>
      <c r="X29" s="128">
        <v>69165</v>
      </c>
      <c r="Y29" s="128">
        <v>67988</v>
      </c>
    </row>
    <row r="30" spans="1:255" ht="12" customHeight="1"/>
    <row r="31" spans="1:255" ht="12" customHeight="1"/>
    <row r="32" spans="1:255" ht="12" customHeight="1"/>
    <row r="33" spans="12:25" ht="12" customHeight="1"/>
    <row r="34" spans="12:25" ht="12" customHeight="1"/>
    <row r="35" spans="12:25" ht="12" customHeight="1"/>
    <row r="36" spans="12:25" ht="12" customHeight="1"/>
    <row r="37" spans="12:25" ht="12" customHeight="1"/>
    <row r="38" spans="12:25" ht="12" customHeight="1"/>
    <row r="39" spans="12:25" ht="12" customHeight="1"/>
    <row r="40" spans="12:25" ht="12" customHeight="1"/>
    <row r="41" spans="12:25" ht="12" customHeight="1"/>
    <row r="42" spans="12:25" ht="12" customHeight="1"/>
    <row r="43" spans="12:25" ht="12" customHeight="1"/>
    <row r="44" spans="12:25" ht="12" customHeight="1">
      <c r="L44" s="187" t="s">
        <v>83</v>
      </c>
      <c r="M44" s="187"/>
    </row>
    <row r="45" spans="12:25" ht="12" customHeight="1">
      <c r="L45" s="124" t="s">
        <v>90</v>
      </c>
      <c r="M45" s="75">
        <v>2012</v>
      </c>
      <c r="N45" s="75">
        <v>2013</v>
      </c>
      <c r="O45" s="75">
        <v>2014</v>
      </c>
      <c r="P45" s="75">
        <v>2015</v>
      </c>
      <c r="Q45" s="75">
        <v>2016</v>
      </c>
      <c r="R45" s="75">
        <v>2017</v>
      </c>
      <c r="S45" s="75">
        <v>2018</v>
      </c>
      <c r="T45" s="75">
        <v>2019</v>
      </c>
      <c r="U45" s="75">
        <v>2020</v>
      </c>
      <c r="V45" s="125">
        <v>2021</v>
      </c>
      <c r="W45" s="125">
        <v>2022</v>
      </c>
      <c r="X45" s="125">
        <v>2023</v>
      </c>
      <c r="Y45" s="125">
        <v>2024</v>
      </c>
    </row>
    <row r="46" spans="12:25" ht="12" customHeight="1">
      <c r="L46" s="126" t="s">
        <v>127</v>
      </c>
      <c r="M46" s="127">
        <v>443906</v>
      </c>
      <c r="N46" s="127">
        <v>446964</v>
      </c>
      <c r="O46" s="127">
        <v>446816</v>
      </c>
      <c r="P46" s="127">
        <v>500734</v>
      </c>
      <c r="Q46" s="127">
        <v>564456</v>
      </c>
      <c r="R46" s="127">
        <v>604240</v>
      </c>
      <c r="S46" s="127">
        <v>619810</v>
      </c>
      <c r="T46" s="127">
        <v>642700</v>
      </c>
      <c r="U46" s="127">
        <v>274720</v>
      </c>
      <c r="V46" s="128">
        <v>402452</v>
      </c>
      <c r="W46" s="128">
        <v>489236</v>
      </c>
      <c r="X46" s="128">
        <v>555295</v>
      </c>
      <c r="Y46" s="128">
        <v>570471</v>
      </c>
    </row>
    <row r="47" spans="12:25" ht="12" customHeight="1">
      <c r="L47" s="126" t="s">
        <v>100</v>
      </c>
      <c r="M47" s="127">
        <v>221536</v>
      </c>
      <c r="N47" s="127">
        <v>212992</v>
      </c>
      <c r="O47" s="127">
        <v>179233</v>
      </c>
      <c r="P47" s="127">
        <v>213297</v>
      </c>
      <c r="Q47" s="127">
        <v>174648</v>
      </c>
      <c r="R47" s="127">
        <v>187205</v>
      </c>
      <c r="S47" s="127">
        <v>180065</v>
      </c>
      <c r="T47" s="127">
        <v>185344</v>
      </c>
      <c r="U47" s="127">
        <v>147941</v>
      </c>
      <c r="V47" s="128">
        <v>193023</v>
      </c>
      <c r="W47" s="128">
        <v>282184</v>
      </c>
      <c r="X47" s="128">
        <v>293469</v>
      </c>
      <c r="Y47" s="128">
        <v>310416</v>
      </c>
    </row>
    <row r="48" spans="1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</sheetData>
  <sheetProtection selectLockedCells="1" selectUnlockedCells="1"/>
  <mergeCells count="9">
    <mergeCell ref="L44:M44"/>
    <mergeCell ref="A9:B9"/>
    <mergeCell ref="A1:J1"/>
    <mergeCell ref="A3:J3"/>
    <mergeCell ref="A6:J6"/>
    <mergeCell ref="A11:J11"/>
    <mergeCell ref="A13:J13"/>
    <mergeCell ref="A16:J16"/>
    <mergeCell ref="L1:O1"/>
  </mergeCells>
  <printOptions horizontalCentered="1"/>
  <pageMargins left="0.59027777777777779" right="0.59027777777777779" top="0.60486111111111118" bottom="0.72499999999999998" header="0.51181102362204722" footer="0.51181102362204722"/>
  <pageSetup paperSize="77" scale="88" firstPageNumber="0" pageOrder="overThenDown" orientation="landscape" horizontalDpi="300" verticalDpi="300" r:id="rId1"/>
  <headerFooter alignWithMargins="0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T39"/>
  <sheetViews>
    <sheetView zoomScale="110" zoomScaleNormal="110" workbookViewId="0">
      <selection sqref="A1:G35"/>
    </sheetView>
  </sheetViews>
  <sheetFormatPr defaultColWidth="11.7109375" defaultRowHeight="12.75"/>
  <cols>
    <col min="1" max="1" width="28.5703125" style="44" customWidth="1"/>
    <col min="2" max="2" width="11.28515625" style="44" customWidth="1"/>
    <col min="3" max="3" width="11.28515625" style="45" customWidth="1"/>
    <col min="4" max="6" width="11.28515625" style="44" customWidth="1"/>
    <col min="7" max="7" width="11.28515625" style="46" customWidth="1"/>
    <col min="8" max="9" width="7.7109375" style="44" customWidth="1"/>
    <col min="10" max="10" width="23.42578125" style="47" customWidth="1"/>
    <col min="11" max="254" width="9.140625" style="47" customWidth="1"/>
    <col min="255" max="16384" width="11.7109375" style="7"/>
  </cols>
  <sheetData>
    <row r="1" spans="1:22" ht="15" customHeight="1">
      <c r="A1" s="201" t="s">
        <v>136</v>
      </c>
      <c r="B1" s="201"/>
      <c r="C1" s="201"/>
      <c r="D1" s="201"/>
      <c r="E1" s="201"/>
      <c r="F1" s="201"/>
      <c r="G1" s="201"/>
      <c r="J1" s="94" t="s">
        <v>120</v>
      </c>
      <c r="K1" s="95"/>
      <c r="L1" s="95"/>
      <c r="M1" s="95"/>
      <c r="N1" s="95"/>
      <c r="O1" s="95"/>
      <c r="P1" s="95"/>
    </row>
    <row r="2" spans="1:22" ht="18" customHeight="1">
      <c r="A2" s="201"/>
      <c r="B2" s="201"/>
      <c r="C2" s="201"/>
      <c r="D2" s="201"/>
      <c r="E2" s="201"/>
      <c r="F2" s="201"/>
      <c r="G2" s="201"/>
      <c r="J2" s="96" t="s">
        <v>130</v>
      </c>
      <c r="K2" s="95"/>
      <c r="L2" s="95"/>
      <c r="M2" s="95"/>
      <c r="N2" s="95"/>
      <c r="O2" s="95"/>
      <c r="P2" s="95"/>
    </row>
    <row r="3" spans="1:22" ht="18.75" customHeight="1">
      <c r="A3" s="202" t="s">
        <v>81</v>
      </c>
      <c r="B3" s="202" t="s">
        <v>82</v>
      </c>
      <c r="C3" s="204"/>
      <c r="D3" s="202" t="s">
        <v>83</v>
      </c>
      <c r="E3" s="204"/>
      <c r="F3" s="202" t="s">
        <v>7</v>
      </c>
      <c r="G3" s="205"/>
      <c r="J3" s="195" t="s">
        <v>122</v>
      </c>
      <c r="K3" s="195" t="s">
        <v>82</v>
      </c>
      <c r="L3" s="197"/>
      <c r="M3" s="195" t="s">
        <v>83</v>
      </c>
      <c r="N3" s="197"/>
      <c r="O3" s="195" t="s">
        <v>7</v>
      </c>
      <c r="P3" s="198"/>
      <c r="R3" s="48"/>
      <c r="S3" s="48"/>
      <c r="T3" s="48"/>
      <c r="U3" s="48"/>
    </row>
    <row r="4" spans="1:22" ht="14.85" customHeight="1">
      <c r="A4" s="203"/>
      <c r="B4" s="82" t="s">
        <v>84</v>
      </c>
      <c r="C4" s="82" t="s">
        <v>85</v>
      </c>
      <c r="D4" s="82" t="s">
        <v>84</v>
      </c>
      <c r="E4" s="82" t="s">
        <v>85</v>
      </c>
      <c r="F4" s="82" t="s">
        <v>86</v>
      </c>
      <c r="G4" s="82" t="s">
        <v>87</v>
      </c>
      <c r="J4" s="196"/>
      <c r="K4" s="155" t="s">
        <v>84</v>
      </c>
      <c r="L4" s="155" t="s">
        <v>85</v>
      </c>
      <c r="M4" s="155" t="s">
        <v>84</v>
      </c>
      <c r="N4" s="155" t="s">
        <v>85</v>
      </c>
      <c r="O4" s="155" t="s">
        <v>86</v>
      </c>
      <c r="P4" s="155" t="s">
        <v>87</v>
      </c>
    </row>
    <row r="5" spans="1:22" ht="12.95" customHeight="1">
      <c r="A5" s="83" t="s">
        <v>88</v>
      </c>
      <c r="B5" s="168">
        <v>214989</v>
      </c>
      <c r="C5" s="168">
        <v>198111</v>
      </c>
      <c r="D5" s="168">
        <v>388651</v>
      </c>
      <c r="E5" s="168">
        <v>384385</v>
      </c>
      <c r="F5" s="168">
        <v>413100</v>
      </c>
      <c r="G5" s="168">
        <v>773036</v>
      </c>
      <c r="J5" s="156" t="s">
        <v>88</v>
      </c>
      <c r="K5" s="157">
        <v>188484</v>
      </c>
      <c r="L5" s="157">
        <v>218329</v>
      </c>
      <c r="M5" s="157">
        <v>367907</v>
      </c>
      <c r="N5" s="157">
        <v>415786</v>
      </c>
      <c r="O5" s="157">
        <v>406813</v>
      </c>
      <c r="P5" s="157">
        <v>783693</v>
      </c>
      <c r="R5" s="48"/>
      <c r="S5" s="48"/>
      <c r="T5" s="48"/>
      <c r="U5" s="48"/>
    </row>
    <row r="6" spans="1:22" ht="12.95" customHeight="1">
      <c r="A6" s="83" t="s">
        <v>89</v>
      </c>
      <c r="B6" s="168">
        <v>164854</v>
      </c>
      <c r="C6" s="168">
        <v>65215</v>
      </c>
      <c r="D6" s="168">
        <v>361581</v>
      </c>
      <c r="E6" s="168">
        <v>138971</v>
      </c>
      <c r="F6" s="168">
        <v>230069</v>
      </c>
      <c r="G6" s="168">
        <v>500552</v>
      </c>
      <c r="J6" s="156" t="s">
        <v>89</v>
      </c>
      <c r="K6" s="157">
        <v>176163</v>
      </c>
      <c r="L6" s="157">
        <v>75548</v>
      </c>
      <c r="M6" s="157">
        <v>395641</v>
      </c>
      <c r="N6" s="157">
        <v>175111</v>
      </c>
      <c r="O6" s="157">
        <v>251711</v>
      </c>
      <c r="P6" s="157">
        <v>570752</v>
      </c>
    </row>
    <row r="7" spans="1:22" ht="12.95" customHeight="1">
      <c r="A7" s="83" t="s">
        <v>91</v>
      </c>
      <c r="B7" s="168">
        <v>28329</v>
      </c>
      <c r="C7" s="168">
        <v>4790</v>
      </c>
      <c r="D7" s="168">
        <v>84456</v>
      </c>
      <c r="E7" s="168">
        <v>23877</v>
      </c>
      <c r="F7" s="168">
        <v>33119</v>
      </c>
      <c r="G7" s="168">
        <v>108333</v>
      </c>
      <c r="J7" s="156" t="s">
        <v>91</v>
      </c>
      <c r="K7" s="157">
        <v>32674</v>
      </c>
      <c r="L7" s="157">
        <v>8944</v>
      </c>
      <c r="M7" s="157">
        <v>104309</v>
      </c>
      <c r="N7" s="157">
        <v>33095</v>
      </c>
      <c r="O7" s="157">
        <v>41618</v>
      </c>
      <c r="P7" s="157">
        <v>137404</v>
      </c>
    </row>
    <row r="8" spans="1:22" ht="12.95" customHeight="1">
      <c r="A8" s="83" t="s">
        <v>117</v>
      </c>
      <c r="B8" s="169">
        <v>408172</v>
      </c>
      <c r="C8" s="169">
        <v>268116</v>
      </c>
      <c r="D8" s="169">
        <v>834688</v>
      </c>
      <c r="E8" s="169">
        <v>547233</v>
      </c>
      <c r="F8" s="169">
        <v>676288</v>
      </c>
      <c r="G8" s="169">
        <v>1381921</v>
      </c>
      <c r="J8" s="156" t="s">
        <v>131</v>
      </c>
      <c r="K8" s="157">
        <v>397321</v>
      </c>
      <c r="L8" s="157">
        <v>302821</v>
      </c>
      <c r="M8" s="157">
        <v>867857</v>
      </c>
      <c r="N8" s="157">
        <v>623992</v>
      </c>
      <c r="O8" s="157">
        <v>700142</v>
      </c>
      <c r="P8" s="157">
        <v>1491849</v>
      </c>
    </row>
    <row r="9" spans="1:22" ht="12.95" customHeight="1">
      <c r="A9" s="83" t="s">
        <v>93</v>
      </c>
      <c r="B9" s="168" t="s">
        <v>94</v>
      </c>
      <c r="C9" s="168" t="s">
        <v>94</v>
      </c>
      <c r="D9" s="168" t="s">
        <v>94</v>
      </c>
      <c r="E9" s="168" t="s">
        <v>94</v>
      </c>
      <c r="F9" s="168" t="s">
        <v>94</v>
      </c>
      <c r="G9" s="168" t="s">
        <v>94</v>
      </c>
      <c r="J9" s="156" t="s">
        <v>93</v>
      </c>
      <c r="K9" s="158" t="s">
        <v>94</v>
      </c>
      <c r="L9" s="158" t="s">
        <v>94</v>
      </c>
      <c r="M9" s="158" t="s">
        <v>94</v>
      </c>
      <c r="N9" s="158" t="s">
        <v>94</v>
      </c>
      <c r="O9" s="158" t="s">
        <v>94</v>
      </c>
      <c r="P9" s="158" t="s">
        <v>94</v>
      </c>
    </row>
    <row r="10" spans="1:22" ht="12.95" customHeight="1">
      <c r="A10" s="83" t="s">
        <v>95</v>
      </c>
      <c r="B10" s="168" t="s">
        <v>94</v>
      </c>
      <c r="C10" s="168" t="s">
        <v>94</v>
      </c>
      <c r="D10" s="168" t="s">
        <v>94</v>
      </c>
      <c r="E10" s="168" t="s">
        <v>94</v>
      </c>
      <c r="F10" s="168" t="s">
        <v>94</v>
      </c>
      <c r="G10" s="168" t="s">
        <v>94</v>
      </c>
      <c r="J10" s="156" t="s">
        <v>95</v>
      </c>
      <c r="K10" s="158" t="s">
        <v>94</v>
      </c>
      <c r="L10" s="158" t="s">
        <v>94</v>
      </c>
      <c r="M10" s="158" t="s">
        <v>94</v>
      </c>
      <c r="N10" s="158" t="s">
        <v>94</v>
      </c>
      <c r="O10" s="158" t="s">
        <v>94</v>
      </c>
      <c r="P10" s="158" t="s">
        <v>94</v>
      </c>
    </row>
    <row r="11" spans="1:22" ht="12.95" customHeight="1">
      <c r="A11" s="83" t="s">
        <v>96</v>
      </c>
      <c r="B11" s="168">
        <v>63799</v>
      </c>
      <c r="C11" s="168">
        <v>39525</v>
      </c>
      <c r="D11" s="168">
        <v>455710</v>
      </c>
      <c r="E11" s="168">
        <v>168298</v>
      </c>
      <c r="F11" s="168">
        <v>103324</v>
      </c>
      <c r="G11" s="168">
        <v>624008</v>
      </c>
      <c r="J11" s="156" t="s">
        <v>96</v>
      </c>
      <c r="K11" s="157">
        <v>39173</v>
      </c>
      <c r="L11" s="157">
        <v>21172</v>
      </c>
      <c r="M11" s="157">
        <v>262420</v>
      </c>
      <c r="N11" s="157">
        <v>98752</v>
      </c>
      <c r="O11" s="157">
        <v>60345</v>
      </c>
      <c r="P11" s="157">
        <v>361172</v>
      </c>
      <c r="R11" s="48"/>
      <c r="S11" s="48"/>
      <c r="T11" s="48"/>
      <c r="U11" s="48"/>
    </row>
    <row r="12" spans="1:22" ht="12.95" customHeight="1">
      <c r="A12" s="83" t="s">
        <v>97</v>
      </c>
      <c r="B12" s="168">
        <v>45856</v>
      </c>
      <c r="C12" s="168">
        <v>16330</v>
      </c>
      <c r="D12" s="168">
        <v>137022</v>
      </c>
      <c r="E12" s="168">
        <v>40317</v>
      </c>
      <c r="F12" s="168">
        <v>62186</v>
      </c>
      <c r="G12" s="168">
        <v>177339</v>
      </c>
      <c r="J12" s="156" t="s">
        <v>97</v>
      </c>
      <c r="K12" s="157">
        <v>45032</v>
      </c>
      <c r="L12" s="157">
        <v>12601</v>
      </c>
      <c r="M12" s="157">
        <v>178098</v>
      </c>
      <c r="N12" s="157">
        <v>39275</v>
      </c>
      <c r="O12" s="157">
        <v>57633</v>
      </c>
      <c r="P12" s="157">
        <v>217373</v>
      </c>
    </row>
    <row r="13" spans="1:22" ht="12.95" customHeight="1">
      <c r="A13" s="83" t="s">
        <v>118</v>
      </c>
      <c r="B13" s="169">
        <v>139211</v>
      </c>
      <c r="C13" s="169">
        <v>67626</v>
      </c>
      <c r="D13" s="169">
        <v>697384</v>
      </c>
      <c r="E13" s="169">
        <v>243618</v>
      </c>
      <c r="F13" s="169">
        <v>206837</v>
      </c>
      <c r="G13" s="169">
        <v>941002</v>
      </c>
      <c r="J13" s="156" t="s">
        <v>132</v>
      </c>
      <c r="K13" s="157">
        <v>109316</v>
      </c>
      <c r="L13" s="157">
        <v>43802</v>
      </c>
      <c r="M13" s="157">
        <v>538904</v>
      </c>
      <c r="N13" s="157">
        <v>172098</v>
      </c>
      <c r="O13" s="157">
        <v>153118</v>
      </c>
      <c r="P13" s="157">
        <v>711002</v>
      </c>
      <c r="R13" s="48"/>
      <c r="S13" s="48"/>
      <c r="T13" s="48"/>
      <c r="U13" s="48"/>
    </row>
    <row r="14" spans="1:22" s="48" customFormat="1" ht="12.95" customHeight="1">
      <c r="A14" s="93" t="s">
        <v>119</v>
      </c>
      <c r="B14" s="170">
        <v>547383</v>
      </c>
      <c r="C14" s="170">
        <v>335742</v>
      </c>
      <c r="D14" s="170">
        <v>1532072</v>
      </c>
      <c r="E14" s="170">
        <v>790851</v>
      </c>
      <c r="F14" s="170">
        <v>883125</v>
      </c>
      <c r="G14" s="170">
        <v>2322923</v>
      </c>
      <c r="H14" s="45"/>
      <c r="I14" s="45"/>
      <c r="J14" s="156" t="s">
        <v>133</v>
      </c>
      <c r="K14" s="157">
        <v>506637</v>
      </c>
      <c r="L14" s="157">
        <v>346623</v>
      </c>
      <c r="M14" s="157">
        <v>1406761</v>
      </c>
      <c r="N14" s="157">
        <v>796090</v>
      </c>
      <c r="O14" s="157">
        <v>853260</v>
      </c>
      <c r="P14" s="157">
        <v>2202851</v>
      </c>
      <c r="Q14" s="47"/>
      <c r="R14" s="47"/>
      <c r="S14" s="47"/>
      <c r="T14" s="47"/>
      <c r="U14" s="47"/>
      <c r="V14" s="47"/>
    </row>
    <row r="15" spans="1:22" ht="11.25" customHeight="1">
      <c r="A15" s="57" t="s">
        <v>72</v>
      </c>
      <c r="B15" s="47"/>
      <c r="C15" s="47"/>
      <c r="J15"/>
      <c r="K15"/>
      <c r="L15"/>
      <c r="M15"/>
      <c r="N15"/>
      <c r="O15"/>
      <c r="P15"/>
    </row>
    <row r="16" spans="1:22" ht="15">
      <c r="A16" s="47"/>
      <c r="B16" s="47"/>
      <c r="C16" s="47"/>
      <c r="D16" s="47"/>
      <c r="J16" s="159"/>
      <c r="K16"/>
      <c r="L16"/>
      <c r="M16"/>
      <c r="N16"/>
      <c r="O16" s="160">
        <f>O14/F14-1</f>
        <v>-3.3817409766454309E-2</v>
      </c>
      <c r="P16" s="160">
        <f>G14/P14-1</f>
        <v>5.4507544995099577E-2</v>
      </c>
      <c r="Q16" s="60"/>
      <c r="R16" s="61"/>
      <c r="S16" s="48"/>
      <c r="T16" s="48"/>
    </row>
    <row r="17" spans="1:21" ht="13.15" customHeight="1">
      <c r="A17" s="47"/>
      <c r="B17" s="47"/>
      <c r="C17" s="47"/>
      <c r="D17" s="47"/>
      <c r="L17" s="59"/>
      <c r="M17" s="60"/>
      <c r="N17" s="60"/>
      <c r="O17" s="60"/>
      <c r="P17" s="60"/>
      <c r="Q17" s="58"/>
      <c r="R17" s="55"/>
    </row>
    <row r="18" spans="1:21">
      <c r="A18" s="47"/>
      <c r="B18" s="47"/>
      <c r="C18" s="47"/>
      <c r="D18" s="47"/>
      <c r="L18" s="59"/>
      <c r="M18" s="60"/>
      <c r="N18" s="60"/>
      <c r="O18" s="60"/>
      <c r="P18" s="60"/>
      <c r="Q18" s="60"/>
      <c r="R18" s="61"/>
      <c r="S18" s="48"/>
      <c r="T18" s="48"/>
    </row>
    <row r="19" spans="1:21" s="48" customFormat="1" ht="13.15" customHeight="1">
      <c r="A19" s="47"/>
      <c r="D19" s="47"/>
      <c r="E19" s="44"/>
      <c r="F19" s="44"/>
      <c r="G19" s="46"/>
      <c r="H19" s="45"/>
      <c r="I19" s="45"/>
      <c r="L19" s="59"/>
      <c r="M19" s="60"/>
      <c r="N19" s="60"/>
      <c r="O19" s="60"/>
      <c r="P19" s="60"/>
      <c r="Q19" s="58"/>
      <c r="R19" s="55"/>
      <c r="S19" s="47"/>
      <c r="T19" s="47"/>
      <c r="U19" s="47"/>
    </row>
    <row r="20" spans="1:21" ht="12.75" customHeight="1">
      <c r="A20" s="201" t="s">
        <v>137</v>
      </c>
      <c r="B20" s="201"/>
      <c r="C20" s="201"/>
      <c r="D20" s="201"/>
      <c r="E20" s="201"/>
      <c r="F20" s="201"/>
      <c r="G20" s="201"/>
      <c r="J20" s="94" t="s">
        <v>120</v>
      </c>
      <c r="K20" s="95"/>
      <c r="L20" s="95"/>
      <c r="M20" s="95"/>
      <c r="N20" s="95"/>
      <c r="O20" s="95"/>
      <c r="P20" s="95"/>
    </row>
    <row r="21" spans="1:21" s="48" customFormat="1" ht="13.15" customHeight="1">
      <c r="A21" s="201"/>
      <c r="B21" s="201"/>
      <c r="C21" s="201"/>
      <c r="D21" s="201"/>
      <c r="E21" s="201"/>
      <c r="F21" s="201"/>
      <c r="G21" s="201"/>
      <c r="H21" s="45"/>
      <c r="I21" s="45"/>
      <c r="J21" s="96" t="s">
        <v>121</v>
      </c>
      <c r="K21" s="95"/>
      <c r="L21" s="95"/>
      <c r="M21" s="95"/>
      <c r="N21" s="95"/>
      <c r="O21" s="95"/>
      <c r="P21" s="95"/>
      <c r="Q21" s="47"/>
      <c r="R21" s="47"/>
      <c r="S21" s="47"/>
      <c r="T21" s="47"/>
      <c r="U21" s="47"/>
    </row>
    <row r="22" spans="1:21" ht="18.75" customHeight="1">
      <c r="A22" s="200" t="s">
        <v>81</v>
      </c>
      <c r="B22" s="200" t="s">
        <v>82</v>
      </c>
      <c r="C22" s="200"/>
      <c r="D22" s="200" t="s">
        <v>83</v>
      </c>
      <c r="E22" s="200"/>
      <c r="F22" s="200" t="s">
        <v>7</v>
      </c>
      <c r="G22" s="200"/>
      <c r="J22" s="195" t="s">
        <v>122</v>
      </c>
      <c r="K22" s="195" t="s">
        <v>82</v>
      </c>
      <c r="L22" s="197"/>
      <c r="M22" s="195" t="s">
        <v>83</v>
      </c>
      <c r="N22" s="197"/>
      <c r="O22" s="195" t="s">
        <v>7</v>
      </c>
      <c r="P22" s="198"/>
    </row>
    <row r="23" spans="1:21" ht="16.5" customHeight="1">
      <c r="A23" s="200"/>
      <c r="B23" s="81" t="s">
        <v>84</v>
      </c>
      <c r="C23" s="81" t="s">
        <v>85</v>
      </c>
      <c r="D23" s="81" t="s">
        <v>84</v>
      </c>
      <c r="E23" s="81" t="s">
        <v>85</v>
      </c>
      <c r="F23" s="81" t="s">
        <v>86</v>
      </c>
      <c r="G23" s="81" t="s">
        <v>87</v>
      </c>
      <c r="J23" s="196"/>
      <c r="K23" s="97" t="s">
        <v>84</v>
      </c>
      <c r="L23" s="97" t="s">
        <v>85</v>
      </c>
      <c r="M23" s="97" t="s">
        <v>84</v>
      </c>
      <c r="N23" s="97" t="s">
        <v>85</v>
      </c>
      <c r="O23" s="97" t="s">
        <v>86</v>
      </c>
      <c r="P23" s="97" t="s">
        <v>87</v>
      </c>
    </row>
    <row r="24" spans="1:21" ht="12.95" customHeight="1">
      <c r="A24" s="86" t="s">
        <v>88</v>
      </c>
      <c r="B24" s="87">
        <f>B5/K24-1</f>
        <v>-2.3203511195114879E-2</v>
      </c>
      <c r="C24" s="87">
        <f t="shared" ref="B24:G27" si="0">C5/L24-1</f>
        <v>0.11421002902071953</v>
      </c>
      <c r="D24" s="87">
        <f t="shared" si="0"/>
        <v>-2.1535479160634918E-2</v>
      </c>
      <c r="E24" s="87">
        <f t="shared" si="0"/>
        <v>4.1964847223125767E-2</v>
      </c>
      <c r="F24" s="87">
        <f t="shared" si="0"/>
        <v>3.8200552902739382E-2</v>
      </c>
      <c r="G24" s="87">
        <f t="shared" si="0"/>
        <v>9.0417943138638712E-3</v>
      </c>
      <c r="J24" s="98" t="s">
        <v>88</v>
      </c>
      <c r="K24" s="84">
        <v>220096</v>
      </c>
      <c r="L24" s="84">
        <v>177804</v>
      </c>
      <c r="M24" s="84">
        <v>397205</v>
      </c>
      <c r="N24" s="84">
        <v>368904</v>
      </c>
      <c r="O24" s="84">
        <v>397900</v>
      </c>
      <c r="P24" s="84">
        <v>766109</v>
      </c>
    </row>
    <row r="25" spans="1:21" ht="12.95" customHeight="1">
      <c r="A25" s="86" t="s">
        <v>89</v>
      </c>
      <c r="B25" s="87">
        <f t="shared" si="0"/>
        <v>-2.742724317563705E-2</v>
      </c>
      <c r="C25" s="87">
        <f t="shared" si="0"/>
        <v>-6.7423650377729238E-4</v>
      </c>
      <c r="D25" s="87">
        <f t="shared" si="0"/>
        <v>-2.3529951876076871E-2</v>
      </c>
      <c r="E25" s="87">
        <f t="shared" si="0"/>
        <v>1.1441131303721264E-2</v>
      </c>
      <c r="F25" s="87">
        <f t="shared" si="0"/>
        <v>-1.9990458421720758E-2</v>
      </c>
      <c r="G25" s="87">
        <f t="shared" si="0"/>
        <v>-1.4065586880260272E-2</v>
      </c>
      <c r="J25" s="98" t="s">
        <v>89</v>
      </c>
      <c r="K25" s="84">
        <v>169503</v>
      </c>
      <c r="L25" s="84">
        <v>65259</v>
      </c>
      <c r="M25" s="84">
        <v>370294</v>
      </c>
      <c r="N25" s="84">
        <v>137399</v>
      </c>
      <c r="O25" s="84">
        <v>234762</v>
      </c>
      <c r="P25" s="84">
        <v>507693</v>
      </c>
    </row>
    <row r="26" spans="1:21" ht="12.95" customHeight="1">
      <c r="A26" s="86" t="s">
        <v>91</v>
      </c>
      <c r="B26" s="87">
        <f t="shared" si="0"/>
        <v>-4.2648102463586857E-2</v>
      </c>
      <c r="C26" s="87">
        <f t="shared" si="0"/>
        <v>-5.9308719560094314E-2</v>
      </c>
      <c r="D26" s="87">
        <f t="shared" si="0"/>
        <v>-3.4623078241984295E-2</v>
      </c>
      <c r="E26" s="87">
        <f t="shared" si="0"/>
        <v>0.30962044756472129</v>
      </c>
      <c r="F26" s="87">
        <f t="shared" si="0"/>
        <v>-4.5094138338667378E-2</v>
      </c>
      <c r="G26" s="87">
        <f t="shared" si="0"/>
        <v>2.474531059337659E-2</v>
      </c>
      <c r="J26" s="98" t="s">
        <v>91</v>
      </c>
      <c r="K26" s="84">
        <v>29591</v>
      </c>
      <c r="L26" s="84">
        <v>5092</v>
      </c>
      <c r="M26" s="84">
        <v>87485</v>
      </c>
      <c r="N26" s="84">
        <v>18232</v>
      </c>
      <c r="O26" s="84">
        <v>34683</v>
      </c>
      <c r="P26" s="84">
        <v>105717</v>
      </c>
    </row>
    <row r="27" spans="1:21" ht="12.95" customHeight="1">
      <c r="A27" s="88" t="s">
        <v>92</v>
      </c>
      <c r="B27" s="89">
        <f t="shared" si="0"/>
        <v>-2.6284023950953084E-2</v>
      </c>
      <c r="C27" s="89">
        <f t="shared" si="0"/>
        <v>8.0437629707239333E-2</v>
      </c>
      <c r="D27" s="89">
        <f t="shared" si="0"/>
        <v>-2.3738455924321444E-2</v>
      </c>
      <c r="E27" s="89">
        <f t="shared" si="0"/>
        <v>4.3272612885698836E-2</v>
      </c>
      <c r="F27" s="89">
        <f>F8/O27-1</f>
        <v>1.3400864620248809E-2</v>
      </c>
      <c r="G27" s="89">
        <f t="shared" si="0"/>
        <v>1.7411866019967359E-3</v>
      </c>
      <c r="J27" s="98" t="s">
        <v>123</v>
      </c>
      <c r="K27" s="84">
        <v>419190</v>
      </c>
      <c r="L27" s="84">
        <v>248155</v>
      </c>
      <c r="M27" s="84">
        <v>854984</v>
      </c>
      <c r="N27" s="84">
        <v>524535</v>
      </c>
      <c r="O27" s="84">
        <v>667345</v>
      </c>
      <c r="P27" s="84">
        <v>1379519</v>
      </c>
    </row>
    <row r="28" spans="1:21" ht="12.95" customHeight="1">
      <c r="A28" s="90" t="s">
        <v>93</v>
      </c>
      <c r="B28" s="87" t="s">
        <v>94</v>
      </c>
      <c r="C28" s="87" t="s">
        <v>94</v>
      </c>
      <c r="D28" s="87" t="s">
        <v>94</v>
      </c>
      <c r="E28" s="87" t="s">
        <v>94</v>
      </c>
      <c r="F28" s="87" t="s">
        <v>94</v>
      </c>
      <c r="G28" s="87" t="s">
        <v>94</v>
      </c>
      <c r="J28" s="98" t="s">
        <v>93</v>
      </c>
      <c r="K28" s="85" t="s">
        <v>94</v>
      </c>
      <c r="L28" s="85" t="s">
        <v>94</v>
      </c>
      <c r="M28" s="85" t="s">
        <v>94</v>
      </c>
      <c r="N28" s="85" t="s">
        <v>94</v>
      </c>
      <c r="O28" s="85" t="s">
        <v>94</v>
      </c>
      <c r="P28" s="85" t="s">
        <v>94</v>
      </c>
    </row>
    <row r="29" spans="1:21" ht="12.95" customHeight="1">
      <c r="A29" s="90" t="s">
        <v>95</v>
      </c>
      <c r="B29" s="87" t="s">
        <v>94</v>
      </c>
      <c r="C29" s="87" t="s">
        <v>94</v>
      </c>
      <c r="D29" s="87" t="s">
        <v>94</v>
      </c>
      <c r="E29" s="87" t="s">
        <v>94</v>
      </c>
      <c r="F29" s="87" t="s">
        <v>94</v>
      </c>
      <c r="G29" s="87" t="s">
        <v>94</v>
      </c>
      <c r="J29" s="98" t="s">
        <v>95</v>
      </c>
      <c r="K29" s="85" t="s">
        <v>94</v>
      </c>
      <c r="L29" s="85" t="s">
        <v>94</v>
      </c>
      <c r="M29" s="85" t="s">
        <v>94</v>
      </c>
      <c r="N29" s="85" t="s">
        <v>94</v>
      </c>
      <c r="O29" s="85" t="s">
        <v>94</v>
      </c>
      <c r="P29" s="85" t="s">
        <v>94</v>
      </c>
    </row>
    <row r="30" spans="1:21" ht="12.95" customHeight="1">
      <c r="A30" s="90" t="s">
        <v>96</v>
      </c>
      <c r="B30" s="87">
        <f>B11/K30-1</f>
        <v>0.24163633886694047</v>
      </c>
      <c r="C30" s="87">
        <f t="shared" ref="B30:G33" si="1">C11/L30-1</f>
        <v>0.31592089492608877</v>
      </c>
      <c r="D30" s="87">
        <f t="shared" si="1"/>
        <v>6.7736644798500389E-2</v>
      </c>
      <c r="E30" s="87">
        <f t="shared" si="1"/>
        <v>0.24417272250109034</v>
      </c>
      <c r="F30" s="87">
        <f t="shared" si="1"/>
        <v>0.2690403959763692</v>
      </c>
      <c r="G30" s="87">
        <f t="shared" si="1"/>
        <v>0.11019821409826913</v>
      </c>
      <c r="J30" s="98" t="s">
        <v>96</v>
      </c>
      <c r="K30" s="84">
        <v>51383</v>
      </c>
      <c r="L30" s="84">
        <v>30036</v>
      </c>
      <c r="M30" s="84">
        <v>426800</v>
      </c>
      <c r="N30" s="84">
        <v>135269</v>
      </c>
      <c r="O30" s="84">
        <v>81419</v>
      </c>
      <c r="P30" s="84">
        <v>562069</v>
      </c>
    </row>
    <row r="31" spans="1:21" ht="12.95" customHeight="1">
      <c r="A31" s="86" t="s">
        <v>97</v>
      </c>
      <c r="B31" s="87">
        <f t="shared" si="1"/>
        <v>3.3700773201686074E-2</v>
      </c>
      <c r="C31" s="87">
        <f t="shared" si="1"/>
        <v>1.2085528354508934E-2</v>
      </c>
      <c r="D31" s="87">
        <f t="shared" si="1"/>
        <v>-1.1798814348973785E-2</v>
      </c>
      <c r="E31" s="87">
        <f t="shared" si="1"/>
        <v>-1.5169280375201488E-2</v>
      </c>
      <c r="F31" s="87">
        <f t="shared" si="1"/>
        <v>2.7935731288019072E-2</v>
      </c>
      <c r="G31" s="87">
        <f t="shared" si="1"/>
        <v>-1.2567095035524223E-2</v>
      </c>
      <c r="J31" s="98" t="s">
        <v>97</v>
      </c>
      <c r="K31" s="84">
        <v>44361</v>
      </c>
      <c r="L31" s="84">
        <v>16135</v>
      </c>
      <c r="M31" s="84">
        <v>138658</v>
      </c>
      <c r="N31" s="84">
        <v>40938</v>
      </c>
      <c r="O31" s="84">
        <v>60496</v>
      </c>
      <c r="P31" s="84">
        <v>179596</v>
      </c>
    </row>
    <row r="32" spans="1:21" ht="12.95" customHeight="1">
      <c r="A32" s="83" t="s">
        <v>118</v>
      </c>
      <c r="B32" s="91">
        <f t="shared" si="1"/>
        <v>9.5692348862285836E-2</v>
      </c>
      <c r="C32" s="91">
        <f t="shared" si="1"/>
        <v>0.14740914181003761</v>
      </c>
      <c r="D32" s="91">
        <f t="shared" si="1"/>
        <v>3.9165549098495012E-2</v>
      </c>
      <c r="E32" s="91">
        <f t="shared" si="1"/>
        <v>0.13804024889287514</v>
      </c>
      <c r="F32" s="91">
        <f t="shared" si="1"/>
        <v>0.11208069207649829</v>
      </c>
      <c r="G32" s="91">
        <f t="shared" si="1"/>
        <v>6.3077291542396496E-2</v>
      </c>
      <c r="J32" s="98" t="s">
        <v>124</v>
      </c>
      <c r="K32" s="84">
        <v>127053</v>
      </c>
      <c r="L32" s="84">
        <v>58938</v>
      </c>
      <c r="M32" s="84">
        <v>671100</v>
      </c>
      <c r="N32" s="84">
        <v>214068</v>
      </c>
      <c r="O32" s="84">
        <v>185991</v>
      </c>
      <c r="P32" s="84">
        <v>885168</v>
      </c>
    </row>
    <row r="33" spans="1:16" ht="12.95" customHeight="1">
      <c r="A33" s="92" t="s">
        <v>7</v>
      </c>
      <c r="B33" s="91">
        <f t="shared" si="1"/>
        <v>2.0869832656893461E-3</v>
      </c>
      <c r="C33" s="91">
        <f t="shared" si="1"/>
        <v>9.3290957462397461E-2</v>
      </c>
      <c r="D33" s="91">
        <f t="shared" si="1"/>
        <v>3.9237682853630051E-3</v>
      </c>
      <c r="E33" s="91">
        <f t="shared" si="1"/>
        <v>7.0738949070068724E-2</v>
      </c>
      <c r="F33" s="91">
        <f t="shared" si="1"/>
        <v>3.4908875284764829E-2</v>
      </c>
      <c r="G33" s="91">
        <f t="shared" si="1"/>
        <v>2.5714811804015358E-2</v>
      </c>
      <c r="J33" s="98" t="s">
        <v>125</v>
      </c>
      <c r="K33" s="84">
        <v>546243</v>
      </c>
      <c r="L33" s="84">
        <v>307093</v>
      </c>
      <c r="M33" s="84">
        <v>1526084</v>
      </c>
      <c r="N33" s="84">
        <v>738603</v>
      </c>
      <c r="O33" s="84">
        <v>853336</v>
      </c>
      <c r="P33" s="84">
        <v>2264687</v>
      </c>
    </row>
    <row r="34" spans="1:16" ht="0.4" customHeight="1">
      <c r="C34" s="62" t="e">
        <f>C15/L34-1</f>
        <v>#DIV/0!</v>
      </c>
      <c r="G34" s="62" t="e">
        <f>G15/P34-1</f>
        <v>#DIV/0!</v>
      </c>
      <c r="J34" s="199" t="s">
        <v>98</v>
      </c>
      <c r="K34" s="199"/>
      <c r="L34" s="199"/>
      <c r="M34" s="199"/>
      <c r="N34" s="199"/>
      <c r="O34" s="199"/>
      <c r="P34" s="199"/>
    </row>
    <row r="35" spans="1:16">
      <c r="A35" s="63" t="s">
        <v>126</v>
      </c>
      <c r="B35" s="63"/>
      <c r="C35" s="63"/>
      <c r="D35" s="63"/>
      <c r="J35" s="33"/>
    </row>
    <row r="38" spans="1:16" ht="26.45" customHeight="1"/>
    <row r="39" spans="1:16" ht="26.45" customHeight="1"/>
  </sheetData>
  <sheetProtection selectLockedCells="1" selectUnlockedCells="1"/>
  <mergeCells count="19">
    <mergeCell ref="A1:G2"/>
    <mergeCell ref="A3:A4"/>
    <mergeCell ref="B3:C3"/>
    <mergeCell ref="D3:E3"/>
    <mergeCell ref="F3:G3"/>
    <mergeCell ref="A20:G21"/>
    <mergeCell ref="J34:P34"/>
    <mergeCell ref="A22:A23"/>
    <mergeCell ref="B22:C22"/>
    <mergeCell ref="D22:E22"/>
    <mergeCell ref="F22:G22"/>
    <mergeCell ref="J22:J23"/>
    <mergeCell ref="K22:L22"/>
    <mergeCell ref="J3:J4"/>
    <mergeCell ref="K3:L3"/>
    <mergeCell ref="M3:N3"/>
    <mergeCell ref="O3:P3"/>
    <mergeCell ref="M22:N22"/>
    <mergeCell ref="O22:P22"/>
  </mergeCells>
  <printOptions horizontalCentered="1"/>
  <pageMargins left="0.59027777777777779" right="0.59027777777777779" top="0.60486111111111118" bottom="0.72499999999999998" header="0.51181102362204722" footer="0.51181102362204722"/>
  <pageSetup paperSize="77" scale="96" firstPageNumber="0" pageOrder="overThenDown" orientation="landscape" horizontalDpi="300" verticalDpi="300" r:id="rId1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92D050"/>
  </sheetPr>
  <dimension ref="A1:R60"/>
  <sheetViews>
    <sheetView zoomScale="110" zoomScaleNormal="110" workbookViewId="0">
      <selection sqref="A1:G1"/>
    </sheetView>
  </sheetViews>
  <sheetFormatPr defaultColWidth="13" defaultRowHeight="12.75"/>
  <cols>
    <col min="1" max="1" width="14" style="47" customWidth="1"/>
    <col min="2" max="2" width="11.42578125" style="47" customWidth="1"/>
    <col min="3" max="3" width="12" style="47" customWidth="1"/>
    <col min="4" max="4" width="13.140625" style="47" customWidth="1"/>
    <col min="5" max="5" width="12" style="47" customWidth="1"/>
    <col min="6" max="6" width="11.140625" style="47" customWidth="1"/>
    <col min="7" max="7" width="12.5703125" style="47" customWidth="1"/>
    <col min="8" max="8" width="14.42578125" style="47" customWidth="1"/>
    <col min="9" max="10" width="13" style="47"/>
    <col min="11" max="11" width="15.140625" style="47" customWidth="1"/>
    <col min="12" max="16384" width="13" style="47"/>
  </cols>
  <sheetData>
    <row r="1" spans="1:11" ht="29.25" customHeight="1">
      <c r="A1" s="206" t="s">
        <v>138</v>
      </c>
      <c r="B1" s="207"/>
      <c r="C1" s="207"/>
      <c r="D1" s="207"/>
      <c r="E1" s="207"/>
      <c r="F1" s="207"/>
      <c r="G1" s="208"/>
      <c r="H1" s="131"/>
      <c r="I1" s="209">
        <v>2023</v>
      </c>
      <c r="J1" s="209"/>
      <c r="K1" s="209"/>
    </row>
    <row r="2" spans="1:11" ht="39.75" customHeight="1">
      <c r="A2" s="71" t="s">
        <v>99</v>
      </c>
      <c r="B2" s="71" t="s">
        <v>100</v>
      </c>
      <c r="C2" s="71" t="s">
        <v>101</v>
      </c>
      <c r="D2" s="71" t="s">
        <v>102</v>
      </c>
      <c r="E2" s="71" t="s">
        <v>139</v>
      </c>
      <c r="F2" s="71" t="s">
        <v>140</v>
      </c>
      <c r="G2" s="71" t="s">
        <v>141</v>
      </c>
      <c r="H2" s="131"/>
      <c r="I2" s="135" t="s">
        <v>100</v>
      </c>
      <c r="J2" s="135" t="s">
        <v>101</v>
      </c>
      <c r="K2" s="136" t="s">
        <v>102</v>
      </c>
    </row>
    <row r="3" spans="1:11" s="48" customFormat="1" ht="12.75" customHeight="1">
      <c r="A3" s="72" t="s">
        <v>103</v>
      </c>
      <c r="B3" s="171">
        <v>28370</v>
      </c>
      <c r="C3" s="171">
        <v>37347</v>
      </c>
      <c r="D3" s="129">
        <v>164732</v>
      </c>
      <c r="E3" s="73">
        <f>B3/I3-1</f>
        <v>-5.1456083453141233E-2</v>
      </c>
      <c r="F3" s="73">
        <f t="shared" ref="F3:F15" si="0">C3/J3-1</f>
        <v>3.4514279382842572E-2</v>
      </c>
      <c r="G3" s="73">
        <f t="shared" ref="G3:G15" si="1">D3/K3-1</f>
        <v>-1.8299259546518121E-3</v>
      </c>
      <c r="H3" s="132"/>
      <c r="I3" s="137">
        <v>29909</v>
      </c>
      <c r="J3" s="137">
        <v>36101</v>
      </c>
      <c r="K3" s="138">
        <v>165034</v>
      </c>
    </row>
    <row r="4" spans="1:11" s="48" customFormat="1" ht="12.75" customHeight="1">
      <c r="A4" s="72" t="s">
        <v>104</v>
      </c>
      <c r="B4" s="171">
        <v>25694</v>
      </c>
      <c r="C4" s="171">
        <v>34136</v>
      </c>
      <c r="D4" s="129">
        <v>149608</v>
      </c>
      <c r="E4" s="73">
        <f t="shared" ref="E4:E15" si="2">B4/I4-1</f>
        <v>6.5212885037933654E-2</v>
      </c>
      <c r="F4" s="73">
        <f t="shared" si="0"/>
        <v>6.2665379945833211E-2</v>
      </c>
      <c r="G4" s="73">
        <f t="shared" si="1"/>
        <v>3.8706407559378819E-2</v>
      </c>
      <c r="H4" s="131"/>
      <c r="I4" s="137">
        <v>24121</v>
      </c>
      <c r="J4" s="137">
        <v>32123</v>
      </c>
      <c r="K4" s="138">
        <v>144033</v>
      </c>
    </row>
    <row r="5" spans="1:11">
      <c r="A5" s="72" t="s">
        <v>105</v>
      </c>
      <c r="B5" s="171">
        <v>18037</v>
      </c>
      <c r="C5" s="171">
        <v>43076</v>
      </c>
      <c r="D5" s="129">
        <v>157341</v>
      </c>
      <c r="E5" s="73">
        <f t="shared" si="2"/>
        <v>0.22976750528397072</v>
      </c>
      <c r="F5" s="73">
        <f t="shared" si="0"/>
        <v>0.11729003475644562</v>
      </c>
      <c r="G5" s="73">
        <f t="shared" si="1"/>
        <v>8.7239835263550614E-2</v>
      </c>
      <c r="H5" s="133"/>
      <c r="I5" s="137">
        <v>14667</v>
      </c>
      <c r="J5" s="137">
        <v>38554</v>
      </c>
      <c r="K5" s="138">
        <v>144716</v>
      </c>
    </row>
    <row r="6" spans="1:11">
      <c r="A6" s="72" t="s">
        <v>106</v>
      </c>
      <c r="B6" s="171">
        <v>11184</v>
      </c>
      <c r="C6" s="171">
        <v>50590</v>
      </c>
      <c r="D6" s="129">
        <v>170608</v>
      </c>
      <c r="E6" s="73">
        <f t="shared" si="2"/>
        <v>-0.12013216898749113</v>
      </c>
      <c r="F6" s="73">
        <f t="shared" si="0"/>
        <v>-7.8808405258749437E-2</v>
      </c>
      <c r="G6" s="73">
        <f t="shared" si="1"/>
        <v>-4.1549628098245028E-2</v>
      </c>
      <c r="H6" s="133"/>
      <c r="I6" s="137">
        <v>12711</v>
      </c>
      <c r="J6" s="137">
        <v>54918</v>
      </c>
      <c r="K6" s="138">
        <v>178004</v>
      </c>
    </row>
    <row r="7" spans="1:11">
      <c r="A7" s="72" t="s">
        <v>107</v>
      </c>
      <c r="B7" s="171">
        <v>10646</v>
      </c>
      <c r="C7" s="171">
        <v>57161</v>
      </c>
      <c r="D7" s="129">
        <v>192241</v>
      </c>
      <c r="E7" s="73">
        <f t="shared" si="2"/>
        <v>2.2277703091991619E-2</v>
      </c>
      <c r="F7" s="73">
        <f t="shared" si="0"/>
        <v>0.11869813684045716</v>
      </c>
      <c r="G7" s="73">
        <f t="shared" si="1"/>
        <v>0.11539755848496092</v>
      </c>
      <c r="H7" s="133"/>
      <c r="I7" s="137">
        <v>10414</v>
      </c>
      <c r="J7" s="137">
        <v>51096</v>
      </c>
      <c r="K7" s="138">
        <v>172352</v>
      </c>
    </row>
    <row r="8" spans="1:11">
      <c r="A8" s="72" t="s">
        <v>108</v>
      </c>
      <c r="B8" s="171">
        <v>19995</v>
      </c>
      <c r="C8" s="171">
        <v>52150</v>
      </c>
      <c r="D8" s="129">
        <v>192050</v>
      </c>
      <c r="E8" s="73">
        <f t="shared" si="2"/>
        <v>-0.10122713174810083</v>
      </c>
      <c r="F8" s="73">
        <f t="shared" si="0"/>
        <v>2.7404007171142108E-2</v>
      </c>
      <c r="G8" s="73">
        <f t="shared" si="1"/>
        <v>-1.6505097991017736E-2</v>
      </c>
      <c r="H8" s="133"/>
      <c r="I8" s="137">
        <v>22247</v>
      </c>
      <c r="J8" s="137">
        <v>50759</v>
      </c>
      <c r="K8" s="138">
        <v>195273</v>
      </c>
    </row>
    <row r="9" spans="1:11">
      <c r="A9" s="72" t="s">
        <v>109</v>
      </c>
      <c r="B9" s="171">
        <v>53266</v>
      </c>
      <c r="C9" s="171">
        <v>59153</v>
      </c>
      <c r="D9" s="129">
        <v>298643</v>
      </c>
      <c r="E9" s="73">
        <f t="shared" si="2"/>
        <v>7.5211949939442801E-2</v>
      </c>
      <c r="F9" s="73">
        <f t="shared" si="0"/>
        <v>3.842777894810756E-2</v>
      </c>
      <c r="G9" s="73">
        <f t="shared" si="1"/>
        <v>2.5119711662232813E-2</v>
      </c>
      <c r="H9" s="133"/>
      <c r="I9" s="137">
        <v>49540</v>
      </c>
      <c r="J9" s="137">
        <v>56964</v>
      </c>
      <c r="K9" s="138">
        <v>291325</v>
      </c>
    </row>
    <row r="10" spans="1:11">
      <c r="A10" s="72" t="s">
        <v>110</v>
      </c>
      <c r="B10" s="171">
        <v>66212</v>
      </c>
      <c r="C10" s="171">
        <v>51621</v>
      </c>
      <c r="D10" s="129">
        <v>303831</v>
      </c>
      <c r="E10" s="73">
        <f t="shared" si="2"/>
        <v>0.11607052557057607</v>
      </c>
      <c r="F10" s="73">
        <f t="shared" si="0"/>
        <v>-9.2984028253650264E-2</v>
      </c>
      <c r="G10" s="73">
        <f t="shared" si="1"/>
        <v>-2.1937674672166674E-3</v>
      </c>
      <c r="H10" s="133"/>
      <c r="I10" s="137">
        <v>59326</v>
      </c>
      <c r="J10" s="137">
        <v>56913</v>
      </c>
      <c r="K10" s="138">
        <v>304499</v>
      </c>
    </row>
    <row r="11" spans="1:11">
      <c r="A11" s="72" t="s">
        <v>111</v>
      </c>
      <c r="B11" s="171">
        <v>24868</v>
      </c>
      <c r="C11" s="171">
        <v>57232</v>
      </c>
      <c r="D11" s="129">
        <v>217854</v>
      </c>
      <c r="E11" s="73">
        <f t="shared" si="2"/>
        <v>4.0502092050209271E-2</v>
      </c>
      <c r="F11" s="73">
        <f t="shared" si="0"/>
        <v>3.4957701181559386E-4</v>
      </c>
      <c r="G11" s="73">
        <f t="shared" si="1"/>
        <v>1.1787326534024478E-2</v>
      </c>
      <c r="H11" s="133"/>
      <c r="I11" s="137">
        <v>23900</v>
      </c>
      <c r="J11" s="137">
        <v>57212</v>
      </c>
      <c r="K11" s="138">
        <v>215316</v>
      </c>
    </row>
    <row r="12" spans="1:11">
      <c r="A12" s="72" t="s">
        <v>112</v>
      </c>
      <c r="B12" s="171">
        <v>12923</v>
      </c>
      <c r="C12" s="171">
        <v>51706</v>
      </c>
      <c r="D12" s="129">
        <v>175025</v>
      </c>
      <c r="E12" s="73">
        <f t="shared" si="2"/>
        <v>9.9736192664453993E-2</v>
      </c>
      <c r="F12" s="73">
        <f t="shared" si="0"/>
        <v>1.4419964293421739E-2</v>
      </c>
      <c r="G12" s="73">
        <f t="shared" si="1"/>
        <v>2.6906987250570502E-2</v>
      </c>
      <c r="H12" s="133"/>
      <c r="I12" s="137">
        <v>11751</v>
      </c>
      <c r="J12" s="137">
        <v>50971</v>
      </c>
      <c r="K12" s="138">
        <v>170439</v>
      </c>
    </row>
    <row r="13" spans="1:11">
      <c r="A13" s="72" t="s">
        <v>113</v>
      </c>
      <c r="B13" s="171">
        <v>13362</v>
      </c>
      <c r="C13" s="171">
        <v>40107</v>
      </c>
      <c r="D13" s="129">
        <v>145804</v>
      </c>
      <c r="E13" s="73">
        <f t="shared" si="2"/>
        <v>0.36625766871165655</v>
      </c>
      <c r="F13" s="73">
        <f t="shared" si="0"/>
        <v>0.17809305604511816</v>
      </c>
      <c r="G13" s="73">
        <f t="shared" si="1"/>
        <v>0.1292043896809969</v>
      </c>
      <c r="H13" s="133"/>
      <c r="I13" s="137">
        <v>9780</v>
      </c>
      <c r="J13" s="137">
        <v>34044</v>
      </c>
      <c r="K13" s="138">
        <v>129121</v>
      </c>
    </row>
    <row r="14" spans="1:11">
      <c r="A14" s="72" t="s">
        <v>114</v>
      </c>
      <c r="B14" s="171">
        <v>25859</v>
      </c>
      <c r="C14" s="171">
        <v>36192</v>
      </c>
      <c r="D14" s="129">
        <v>155186</v>
      </c>
      <c r="E14" s="73">
        <f t="shared" si="2"/>
        <v>3.0115922399713169E-2</v>
      </c>
      <c r="F14" s="73">
        <f t="shared" si="0"/>
        <v>1.548821548821544E-2</v>
      </c>
      <c r="G14" s="73">
        <f t="shared" si="1"/>
        <v>3.9527737344331459E-3</v>
      </c>
      <c r="H14" s="133"/>
      <c r="I14" s="139">
        <v>25103</v>
      </c>
      <c r="J14" s="139">
        <v>35640</v>
      </c>
      <c r="K14" s="138">
        <v>154575</v>
      </c>
    </row>
    <row r="15" spans="1:11">
      <c r="A15" s="71" t="s">
        <v>7</v>
      </c>
      <c r="B15" s="171">
        <v>310416</v>
      </c>
      <c r="C15" s="171">
        <v>570471</v>
      </c>
      <c r="D15" s="130">
        <v>2322923</v>
      </c>
      <c r="E15" s="74">
        <f t="shared" si="2"/>
        <v>5.7747155576909348E-2</v>
      </c>
      <c r="F15" s="74">
        <f t="shared" si="0"/>
        <v>2.7329617590650113E-2</v>
      </c>
      <c r="G15" s="74">
        <f t="shared" si="1"/>
        <v>2.5714811804015358E-2</v>
      </c>
      <c r="H15" s="133"/>
      <c r="I15" s="140">
        <v>293469</v>
      </c>
      <c r="J15" s="140">
        <v>555295</v>
      </c>
      <c r="K15" s="138">
        <v>2264687</v>
      </c>
    </row>
    <row r="16" spans="1:11">
      <c r="A16" s="188" t="s">
        <v>115</v>
      </c>
      <c r="B16" s="188"/>
      <c r="C16" s="188"/>
      <c r="D16" s="188"/>
      <c r="E16" s="188"/>
      <c r="F16" s="188"/>
      <c r="G16" s="188"/>
      <c r="H16" s="133"/>
      <c r="I16" s="44"/>
      <c r="J16" s="44"/>
      <c r="K16" s="44"/>
    </row>
    <row r="17" spans="1:18" s="48" customFormat="1">
      <c r="A17" s="33"/>
      <c r="B17" s="33"/>
      <c r="C17" s="33"/>
      <c r="D17" s="33"/>
      <c r="E17" s="33"/>
      <c r="F17" s="33"/>
      <c r="G17" s="33"/>
      <c r="H17" s="134"/>
      <c r="I17" s="47"/>
      <c r="J17" s="47"/>
      <c r="K17" s="47"/>
      <c r="P17" s="44"/>
      <c r="Q17" s="44"/>
      <c r="R17" s="44"/>
    </row>
    <row r="18" spans="1:18" s="44" customFormat="1" ht="12.75" customHeight="1">
      <c r="A18" s="210"/>
      <c r="B18" s="210"/>
      <c r="C18" s="210"/>
      <c r="D18" s="47"/>
      <c r="E18" s="47"/>
      <c r="F18" s="47"/>
      <c r="G18" s="47"/>
      <c r="H18" s="80"/>
      <c r="I18" s="47"/>
      <c r="J18" s="47"/>
      <c r="K18" s="47"/>
      <c r="P18" s="47"/>
      <c r="Q18" s="47"/>
      <c r="R18" s="47"/>
    </row>
    <row r="19" spans="1:18">
      <c r="H19" s="33"/>
    </row>
    <row r="23" spans="1:18">
      <c r="I23" s="47" t="str">
        <f t="shared" ref="I23:I34" si="3">A3</f>
        <v>Gennaio</v>
      </c>
      <c r="J23" s="55">
        <f t="shared" ref="J23:J34" si="4">D3</f>
        <v>164732</v>
      </c>
    </row>
    <row r="24" spans="1:18">
      <c r="I24" s="47" t="str">
        <f t="shared" si="3"/>
        <v>Febbraio</v>
      </c>
      <c r="J24" s="55">
        <f t="shared" si="4"/>
        <v>149608</v>
      </c>
      <c r="K24" s="49"/>
    </row>
    <row r="25" spans="1:18">
      <c r="I25" s="47" t="str">
        <f t="shared" si="3"/>
        <v>Marzo</v>
      </c>
      <c r="J25" s="55">
        <f t="shared" si="4"/>
        <v>157341</v>
      </c>
    </row>
    <row r="26" spans="1:18">
      <c r="I26" s="47" t="str">
        <f t="shared" si="3"/>
        <v>Aprile</v>
      </c>
      <c r="J26" s="55">
        <f t="shared" si="4"/>
        <v>170608</v>
      </c>
      <c r="L26" s="49"/>
    </row>
    <row r="27" spans="1:18">
      <c r="I27" s="47" t="str">
        <f t="shared" si="3"/>
        <v>Maggio</v>
      </c>
      <c r="J27" s="55">
        <f t="shared" si="4"/>
        <v>192241</v>
      </c>
      <c r="M27" s="49"/>
      <c r="N27" s="49"/>
      <c r="O27" s="49"/>
      <c r="P27" s="49"/>
      <c r="Q27" s="49"/>
    </row>
    <row r="28" spans="1:18">
      <c r="I28" s="47" t="str">
        <f t="shared" si="3"/>
        <v>Giugno</v>
      </c>
      <c r="J28" s="55">
        <f t="shared" si="4"/>
        <v>192050</v>
      </c>
    </row>
    <row r="29" spans="1:18">
      <c r="I29" s="47" t="str">
        <f t="shared" si="3"/>
        <v>Luglio</v>
      </c>
      <c r="J29" s="55">
        <f t="shared" si="4"/>
        <v>298643</v>
      </c>
    </row>
    <row r="30" spans="1:18">
      <c r="I30" s="47" t="str">
        <f t="shared" si="3"/>
        <v>Agosto</v>
      </c>
      <c r="J30" s="55">
        <f t="shared" si="4"/>
        <v>303831</v>
      </c>
    </row>
    <row r="31" spans="1:18">
      <c r="I31" s="47" t="str">
        <f t="shared" si="3"/>
        <v>Settembre</v>
      </c>
      <c r="J31" s="55">
        <f t="shared" si="4"/>
        <v>217854</v>
      </c>
    </row>
    <row r="32" spans="1:18">
      <c r="I32" s="47" t="str">
        <f t="shared" si="3"/>
        <v>Ottobre</v>
      </c>
      <c r="J32" s="55">
        <f t="shared" si="4"/>
        <v>175025</v>
      </c>
    </row>
    <row r="33" spans="9:10">
      <c r="I33" s="47" t="str">
        <f t="shared" si="3"/>
        <v>Novembre</v>
      </c>
      <c r="J33" s="55">
        <f t="shared" si="4"/>
        <v>145804</v>
      </c>
    </row>
    <row r="34" spans="9:10">
      <c r="I34" s="47" t="str">
        <f t="shared" si="3"/>
        <v>Dicembre</v>
      </c>
      <c r="J34" s="55">
        <f t="shared" si="4"/>
        <v>155186</v>
      </c>
    </row>
    <row r="43" spans="9:10">
      <c r="J43" s="122"/>
    </row>
    <row r="44" spans="9:10">
      <c r="J44" s="122"/>
    </row>
    <row r="45" spans="9:10">
      <c r="J45" s="122"/>
    </row>
    <row r="46" spans="9:10">
      <c r="J46" s="122"/>
    </row>
    <row r="47" spans="9:10">
      <c r="J47" s="122"/>
    </row>
    <row r="48" spans="9:10">
      <c r="J48" s="122"/>
    </row>
    <row r="49" spans="10:10">
      <c r="J49" s="122"/>
    </row>
    <row r="50" spans="10:10">
      <c r="J50" s="122"/>
    </row>
    <row r="51" spans="10:10">
      <c r="J51" s="122"/>
    </row>
    <row r="52" spans="10:10">
      <c r="J52" s="122"/>
    </row>
    <row r="53" spans="10:10">
      <c r="J53" s="122"/>
    </row>
    <row r="54" spans="10:10">
      <c r="J54" s="122"/>
    </row>
    <row r="55" spans="10:10">
      <c r="J55" s="122"/>
    </row>
    <row r="56" spans="10:10">
      <c r="J56" s="122"/>
    </row>
    <row r="57" spans="10:10">
      <c r="J57" s="122"/>
    </row>
    <row r="58" spans="10:10">
      <c r="J58" s="122"/>
    </row>
    <row r="59" spans="10:10">
      <c r="J59" s="122"/>
    </row>
    <row r="60" spans="10:10">
      <c r="J60" s="122"/>
    </row>
  </sheetData>
  <sheetProtection selectLockedCells="1" selectUnlockedCells="1"/>
  <mergeCells count="4">
    <mergeCell ref="A1:G1"/>
    <mergeCell ref="I1:K1"/>
    <mergeCell ref="A16:G16"/>
    <mergeCell ref="A18:C18"/>
  </mergeCells>
  <pageMargins left="0.75" right="0.75" top="1.2951388888888888" bottom="1.2951388888888888" header="0.51181102362204722" footer="0.51181102362204722"/>
  <pageSetup paperSize="9" firstPageNumber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12</vt:i4>
      </vt:variant>
    </vt:vector>
  </HeadingPairs>
  <TitlesOfParts>
    <vt:vector size="19" baseType="lpstr">
      <vt:lpstr>Intestazione</vt:lpstr>
      <vt:lpstr>TAV__10_1</vt:lpstr>
      <vt:lpstr>TAV__10_2</vt:lpstr>
      <vt:lpstr>TAV__10_3</vt:lpstr>
      <vt:lpstr>Tav_10_4_5</vt:lpstr>
      <vt:lpstr>Tav_10_6</vt:lpstr>
      <vt:lpstr>Tav__10_7</vt:lpstr>
      <vt:lpstr>Intestazione!Area_stampa</vt:lpstr>
      <vt:lpstr>TAV__10_1!Area_stampa</vt:lpstr>
      <vt:lpstr>TAV__10_2!Area_stampa</vt:lpstr>
      <vt:lpstr>TAV__10_3!Area_stampa</vt:lpstr>
      <vt:lpstr>Tav__10_7!Area_stampa</vt:lpstr>
      <vt:lpstr>Tav_10_4_5!Area_stampa</vt:lpstr>
      <vt:lpstr>Tav_10_6!Area_stampa</vt:lpstr>
      <vt:lpstr>Intestazione!Excel_BuiltIn_Print_Area</vt:lpstr>
      <vt:lpstr>TAV__10_1!Excel_BuiltIn_Print_Area</vt:lpstr>
      <vt:lpstr>Tav__10_7!Excel_BuiltIn_Print_Area</vt:lpstr>
      <vt:lpstr>Tav_10_4_5!Excel_BuiltIn_Print_Area</vt:lpstr>
      <vt:lpstr>Tav_10_6!Excel_BuiltIn_Print_Area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 Francesca - cvi0680</dc:creator>
  <cp:lastModifiedBy>Marini Francesca - cvi0680</cp:lastModifiedBy>
  <cp:lastPrinted>2025-07-04T09:22:19Z</cp:lastPrinted>
  <dcterms:created xsi:type="dcterms:W3CDTF">2025-07-07T11:42:18Z</dcterms:created>
  <dcterms:modified xsi:type="dcterms:W3CDTF">2025-07-07T12:15:19Z</dcterms:modified>
</cp:coreProperties>
</file>